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338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rashoda'!$B$1:$I$81</definedName>
    <definedName name="_xlnm.Print_Area" localSheetId="0">SAŽETAK!$B$1:$L$27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7" l="1"/>
  <c r="K76" i="3" l="1"/>
  <c r="K75" i="3"/>
  <c r="K74" i="3"/>
  <c r="K72" i="3"/>
  <c r="K71" i="3"/>
  <c r="K69" i="3"/>
  <c r="K68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G15" i="1"/>
  <c r="K11" i="3"/>
  <c r="K15" i="1"/>
  <c r="K14" i="1"/>
  <c r="K13" i="1"/>
  <c r="K12" i="1"/>
  <c r="K10" i="1"/>
  <c r="L16" i="1"/>
  <c r="L15" i="1"/>
  <c r="L14" i="1"/>
  <c r="L13" i="1"/>
  <c r="L12" i="1"/>
  <c r="L10" i="1"/>
  <c r="G20" i="5" l="1"/>
  <c r="G19" i="5"/>
  <c r="G18" i="5"/>
  <c r="G7" i="5"/>
  <c r="G6" i="5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F18" i="5"/>
  <c r="H25" i="5"/>
  <c r="J44" i="3"/>
  <c r="H43" i="3"/>
  <c r="H44" i="3"/>
  <c r="I15" i="1"/>
  <c r="I43" i="3"/>
  <c r="I44" i="3"/>
  <c r="J15" i="1"/>
  <c r="C6" i="5"/>
  <c r="K10" i="3"/>
  <c r="I286" i="7" l="1"/>
  <c r="J45" i="3" l="1"/>
  <c r="H18" i="5"/>
  <c r="G8" i="8" l="1"/>
  <c r="G7" i="8"/>
  <c r="G6" i="8"/>
  <c r="H6" i="8" l="1"/>
  <c r="H7" i="8"/>
  <c r="I44" i="7"/>
  <c r="I43" i="7"/>
  <c r="I42" i="7"/>
  <c r="H45" i="7"/>
  <c r="H29" i="7"/>
  <c r="H9" i="8" l="1"/>
  <c r="H8" i="8"/>
  <c r="I226" i="7"/>
  <c r="H226" i="7"/>
  <c r="I235" i="7"/>
  <c r="H235" i="7"/>
  <c r="I234" i="7"/>
  <c r="I148" i="7"/>
  <c r="H148" i="7"/>
  <c r="H64" i="7"/>
  <c r="I64" i="7" s="1"/>
  <c r="I63" i="7"/>
  <c r="I62" i="7"/>
  <c r="G29" i="7"/>
  <c r="I29" i="7"/>
  <c r="I28" i="7"/>
  <c r="I27" i="7"/>
  <c r="I25" i="7"/>
  <c r="I23" i="7"/>
  <c r="I22" i="7"/>
  <c r="I21" i="7"/>
  <c r="I20" i="7"/>
  <c r="I19" i="7"/>
  <c r="I18" i="7"/>
  <c r="I16" i="7"/>
  <c r="I15" i="7"/>
  <c r="I14" i="7"/>
  <c r="H255" i="7"/>
  <c r="H104" i="7"/>
  <c r="J53" i="3"/>
  <c r="J57" i="3"/>
  <c r="J62" i="3"/>
  <c r="J71" i="3"/>
  <c r="I45" i="3"/>
  <c r="I52" i="3"/>
  <c r="I53" i="3"/>
  <c r="I57" i="3"/>
  <c r="I62" i="3"/>
  <c r="I71" i="3"/>
  <c r="J52" i="3" l="1"/>
  <c r="C18" i="5"/>
  <c r="F6" i="5" l="1"/>
  <c r="H6" i="5" s="1"/>
  <c r="G255" i="7" l="1"/>
  <c r="G267" i="7"/>
  <c r="G244" i="7"/>
  <c r="G235" i="7"/>
  <c r="G226" i="7"/>
  <c r="G213" i="7"/>
  <c r="G173" i="7"/>
  <c r="G134" i="7"/>
  <c r="G104" i="7"/>
  <c r="G77" i="7"/>
  <c r="G64" i="7"/>
  <c r="G45" i="7"/>
  <c r="F286" i="7"/>
  <c r="G286" i="7" l="1"/>
</calcChain>
</file>

<file path=xl/sharedStrings.xml><?xml version="1.0" encoding="utf-8"?>
<sst xmlns="http://schemas.openxmlformats.org/spreadsheetml/2006/main" count="594" uniqueCount="260">
  <si>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</si>
  <si>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</si>
  <si>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</si>
  <si>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</si>
  <si>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</si>
  <si>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</si>
  <si>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</si>
  <si>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</si>
  <si>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</si>
  <si>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</si>
  <si>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</si>
  <si>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</si>
  <si>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</si>
  <si>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</si>
  <si>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</si>
  <si>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</si>
  <si>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</si>
  <si>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</si>
  <si>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</si>
  <si>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</si>
  <si>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</si>
  <si>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</si>
  <si>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</si>
  <si>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</si>
  <si>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</si>
  <si>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</si>
  <si>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</si>
  <si>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</si>
  <si>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</si>
  <si>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</si>
  <si>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</si>
  <si>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</si>
  <si>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</si>
  <si>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</si>
  <si>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</si>
  <si>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</si>
  <si>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</si>
  <si>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</si>
  <si>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</si>
  <si>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građevinskih objekata</t>
  </si>
  <si>
    <t>Stambeni objekti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</si>
  <si>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</si>
  <si>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</si>
  <si>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</si>
  <si>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</si>
  <si>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</si>
  <si>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</si>
  <si>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</si>
  <si>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</si>
  <si>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</si>
  <si>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</si>
  <si>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</si>
  <si>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</si>
  <si>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</si>
  <si>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</si>
  <si>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</si>
  <si>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</si>
  <si>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</si>
  <si>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</si>
  <si>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</si>
  <si>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</si>
  <si>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</si>
  <si>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</si>
  <si>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</si>
  <si>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</si>
  <si>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</si>
  <si>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</si>
  <si>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</si>
  <si>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</si>
  <si>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</si>
  <si>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OSTVARENJE/IZVRŠENJE 
N-1.</t>
  </si>
  <si>
    <t>IZVORNI PLAN ILI REBALANS N.*</t>
  </si>
  <si>
    <t>IZVRŠENJE FINANCIJSKOG PLANA PRORAČUNSKOG KORISNIKA DRŽAVNOG PRORAČUNA
ZA N. GODINU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</si>
  <si>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</si>
  <si>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</si>
  <si>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</si>
  <si>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</si>
  <si>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OSTVARENJE/IZVRŠENJE 
N-1. 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</si>
  <si>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</si>
  <si>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</si>
  <si>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</si>
  <si>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IZVORNI PLAN ILI REBALANS 2023.</t>
  </si>
  <si>
    <t>TEKUĆI PLAN 2023.</t>
  </si>
  <si>
    <t xml:space="preserve"> IZVRŠENJE 
1.-12.2023.</t>
  </si>
  <si>
    <t>A2202-01</t>
  </si>
  <si>
    <t>Djelatnost osnovnih škola</t>
  </si>
  <si>
    <t>Funkcija: 0912 Osnovno obrazovanje</t>
  </si>
  <si>
    <t>Izvor financiranja 45: F.P i dod. udio u por. na dohodak</t>
  </si>
  <si>
    <t>Račun rashoda/ izdatka</t>
  </si>
  <si>
    <t>Naziv računa</t>
  </si>
  <si>
    <t>Izvorni plan 2023.</t>
  </si>
  <si>
    <t>Tekući plan 2023.</t>
  </si>
  <si>
    <t>Izvršenje 2023.</t>
  </si>
  <si>
    <t>Indeks (6=5/4*100)</t>
  </si>
  <si>
    <t>Stručno usavršavanje zaposlenika</t>
  </si>
  <si>
    <t>Uredski materijal i ostali mat. rashodi</t>
  </si>
  <si>
    <t>Materijal i sirovine</t>
  </si>
  <si>
    <t>El. energija</t>
  </si>
  <si>
    <t>Motorni benzin i dizel gorivo</t>
  </si>
  <si>
    <t>Materijal i dijelovi za tekuće i inv. održavanje</t>
  </si>
  <si>
    <t>Usluge telefona, pošte i prijevoza</t>
  </si>
  <si>
    <t>Usluge tekućeg i inv. održavanja</t>
  </si>
  <si>
    <t>Komunalne usluge</t>
  </si>
  <si>
    <t>Prijevoz učenika osnovnih škola</t>
  </si>
  <si>
    <t>Ostale zakupnine i najamnine</t>
  </si>
  <si>
    <t>Zdravstvene i veterinarske usluge</t>
  </si>
  <si>
    <t>Računalne usluge</t>
  </si>
  <si>
    <t>Ostale usluge</t>
  </si>
  <si>
    <t>Premije osiguranja</t>
  </si>
  <si>
    <t>Ostali nespomenuti rashodi poslovanja</t>
  </si>
  <si>
    <t>Ukupno:</t>
  </si>
  <si>
    <t>Izvor financiranja 11: Opći prihodi i primici</t>
  </si>
  <si>
    <t xml:space="preserve"> IZVRŠENJE 
1.-12.2022. </t>
  </si>
  <si>
    <t>09 Obrazovanje</t>
  </si>
  <si>
    <t>096 Dodatne usluge u obrazovanju</t>
  </si>
  <si>
    <t>0912 Osnovno obrazovanje</t>
  </si>
  <si>
    <t>IZVJEŠTAJ PO PROGRAMSKOJ KLASIFIKACIJI TE IZVORIMA</t>
  </si>
  <si>
    <t>Program 2202</t>
  </si>
  <si>
    <t>Osnovno školstvo-standard</t>
  </si>
  <si>
    <t>Uredski materijal i ostali mat.rashodi</t>
  </si>
  <si>
    <t>Usluge tekućeg i inv.održavanja</t>
  </si>
  <si>
    <t>Zakupnine i najamnine</t>
  </si>
  <si>
    <t>Članarine</t>
  </si>
  <si>
    <t>Izvor financiranja 49: DEC nedostajuća sredstva</t>
  </si>
  <si>
    <t>Uredski materijal</t>
  </si>
  <si>
    <t>Usluge tekućeg i investicijskog održavanja</t>
  </si>
  <si>
    <t>K2202-02</t>
  </si>
  <si>
    <t>Nabava proizvedene dugotrajne imovine</t>
  </si>
  <si>
    <t>Izvor financiranja 45: F.P. i dod. udio u por.na dohodak</t>
  </si>
  <si>
    <t>Knjige</t>
  </si>
  <si>
    <t>T2202-03</t>
  </si>
  <si>
    <t>Hitne intervencije u osnovnim školama</t>
  </si>
  <si>
    <t>Izvor financiranja 45: F.B. i dod. udio u por. Na dohodak</t>
  </si>
  <si>
    <t>Uredska oprema i namještaj</t>
  </si>
  <si>
    <t>A2202-04</t>
  </si>
  <si>
    <t>Administracija i upravljanje</t>
  </si>
  <si>
    <t>Izvor financiranja 51:Državni proračun</t>
  </si>
  <si>
    <t>Izvorni plan 2023</t>
  </si>
  <si>
    <t>Tekući plan 2023</t>
  </si>
  <si>
    <t>Ostali rashodi za zaposlene</t>
  </si>
  <si>
    <t>Doprinosi za OZO</t>
  </si>
  <si>
    <t>Prijevoz na posao i s posla</t>
  </si>
  <si>
    <t>Novčana nak.posl.zbog nezapošlj.osoba s inval.</t>
  </si>
  <si>
    <t>Program 2203</t>
  </si>
  <si>
    <t>Osnovno školstvo-iznad standarda</t>
  </si>
  <si>
    <t>A2203-01</t>
  </si>
  <si>
    <t>Javne potrebe u prosvjeti-korisnici</t>
  </si>
  <si>
    <t>Ostali nespomenuti rashodi</t>
  </si>
  <si>
    <t>A2203-04</t>
  </si>
  <si>
    <t>Podizanje kvalitete i standarda u školstvu</t>
  </si>
  <si>
    <t>Plaće po sudskim presudama</t>
  </si>
  <si>
    <t>Izvor financiranja 41:Prihodi za posebne namjene</t>
  </si>
  <si>
    <t>Izvor financiranja 31:Vlastiti prihodi</t>
  </si>
  <si>
    <t>Izvor financiranja 53:Proračun JLS</t>
  </si>
  <si>
    <t>Izvor financiranja 42: Višak prihoda</t>
  </si>
  <si>
    <t>Namirnice</t>
  </si>
  <si>
    <t>Materijal I dijelovi za tekuće i inv. održavanje</t>
  </si>
  <si>
    <t>Ugovori o djelu</t>
  </si>
  <si>
    <t>Reprezentacija</t>
  </si>
  <si>
    <t>Dodatna ulaganja na građ.objektima</t>
  </si>
  <si>
    <t>Izvor financiranja 61: Tekuće donacije - korisnici</t>
  </si>
  <si>
    <t>A2203-06</t>
  </si>
  <si>
    <t>Školska kuhinja i kantina</t>
  </si>
  <si>
    <t>Funkcija: 0960 Dodatne usluge u obrazovanju</t>
  </si>
  <si>
    <t>Izvor financiranja 41: Prihodi za posebne namjene</t>
  </si>
  <si>
    <t>Funkcija: 0960 Dodatne usluge ubrazovanju</t>
  </si>
  <si>
    <t>Zdravstvene usluge</t>
  </si>
  <si>
    <t>A2203-27</t>
  </si>
  <si>
    <t>Udžbenici</t>
  </si>
  <si>
    <t>Izvor financiranja 51: Državni proračun</t>
  </si>
  <si>
    <t>A2203-33</t>
  </si>
  <si>
    <t>Prehrana za učenike</t>
  </si>
  <si>
    <t>A2203-34</t>
  </si>
  <si>
    <t>Zalihe menstrualnih higijenskih potrepština</t>
  </si>
  <si>
    <t>Materijal za hig. potrebe i njegu</t>
  </si>
  <si>
    <t>Program 4301</t>
  </si>
  <si>
    <t>Razvojni projekti EU</t>
  </si>
  <si>
    <t>T4301-67</t>
  </si>
  <si>
    <t>Projekt pomoćnici u nastavi</t>
  </si>
  <si>
    <t>Doprinosi na plaće</t>
  </si>
  <si>
    <t>Program 4306</t>
  </si>
  <si>
    <t>Nacionalni EU projekti</t>
  </si>
  <si>
    <t>T4306-03</t>
  </si>
  <si>
    <t>Inkluzija - korak bliže društvu bez prepreka</t>
  </si>
  <si>
    <t>Izvor financiranja 19: Predfinanciranje iz ŽP</t>
  </si>
  <si>
    <t>Izvor financiranja 54: Pomoći iz inozemstva</t>
  </si>
  <si>
    <t>T4306-13</t>
  </si>
  <si>
    <t>Projekt PODUZMI</t>
  </si>
  <si>
    <t>Dnevnice za službeni put u zemlji</t>
  </si>
  <si>
    <t>Uredski namještaj</t>
  </si>
  <si>
    <t>Uređaji</t>
  </si>
  <si>
    <t>Izvor financiranja 42: Višak/manjak prihoda korisnici</t>
  </si>
  <si>
    <t>Izvor financiranja 51: Državni poračun</t>
  </si>
  <si>
    <t>Izvorni plan/ Rebalans* 2023.</t>
  </si>
  <si>
    <t>Izvorni plan/Rebalans* 2023.</t>
  </si>
  <si>
    <t>Naknada za prijevoz na posao i s posla</t>
  </si>
  <si>
    <t xml:space="preserve">Plaće za redovan rad </t>
  </si>
  <si>
    <t xml:space="preserve">Ostali rashodi za zaposlene </t>
  </si>
  <si>
    <t xml:space="preserve">Doprinosi na plaće </t>
  </si>
  <si>
    <t>SVEUKUPNO</t>
  </si>
  <si>
    <t>OSTVARENJE/IZVRŠENJE 
1.-12.2022.</t>
  </si>
  <si>
    <t>IZVORNI PLAN ILI REBALANS 2023.*</t>
  </si>
  <si>
    <t>TEKUĆI PLAN 2023.*</t>
  </si>
  <si>
    <t xml:space="preserve">OSTVARENJE/IZVRŠENJE 
1.-12.2023. </t>
  </si>
  <si>
    <t>OSTVARENJE/IZVRŠENJE 
1.12.2023.</t>
  </si>
  <si>
    <t>Tekuće donacije od neprofitnih organizacija-OŠ</t>
  </si>
  <si>
    <t>Prihodi od pruženih usluga-OŠ</t>
  </si>
  <si>
    <t>Prihodi iz nadležnog proračuna za financiranje rashoda poslovanja</t>
  </si>
  <si>
    <t>OSTVARENJE/IZVRŠENJE 
1.-12.2022</t>
  </si>
  <si>
    <t>Prihodi iz nadležnog proračuna za financiranje rashoda za nabavu nefinancijske imovine</t>
  </si>
  <si>
    <t>Pomoći proračunskim korisnicima iz proračuna koji im nije nadležan</t>
  </si>
  <si>
    <t>Kapitalne pomoći proračunskim korisnicima iz proračuna koji im nije nadležan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</si>
  <si>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</si>
  <si>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</si>
  <si>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</si>
  <si>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upravnih i administrativnih pristojbi, pristojbi po posebnim propisima i naknada</t>
  </si>
  <si>
    <t>Prihodi po posebnim propisima</t>
  </si>
  <si>
    <t>Ostali nespomenuti prihodi</t>
  </si>
  <si>
    <t>Donacije</t>
  </si>
  <si>
    <t>Prihodi iz nadležnog proračuna i od HZZO-a temeljem ugovornih obveza</t>
  </si>
  <si>
    <t>Prihodi iz nadležnog proračuna za financiranje redovne djelatnosti proračunskih korisnika</t>
  </si>
  <si>
    <t>Višak prihoda-sredstva uplaćena u nadležni proračun</t>
  </si>
  <si>
    <t>19 Predfinanciranje iz ŽP</t>
  </si>
  <si>
    <t>41 Prihodi za posebne namjene</t>
  </si>
  <si>
    <t>42 Višak/manjak prihoda korisnici</t>
  </si>
  <si>
    <t>45 F.P. i dod.udio u por. na dohodak</t>
  </si>
  <si>
    <t>49 DEC-nedostajuća sredstva</t>
  </si>
  <si>
    <t>51 Državni proračun</t>
  </si>
  <si>
    <t>53 Proračun JLS</t>
  </si>
  <si>
    <t>54 Pomoći iz inozemstva</t>
  </si>
  <si>
    <t>61 Tekuće donacije- korisnici</t>
  </si>
  <si>
    <t>19 Prefinanciranje iz ŽP</t>
  </si>
  <si>
    <t>42 Višak7manjak prihoda korisnici</t>
  </si>
  <si>
    <t>61 Tekuće donacije-korisnici</t>
  </si>
  <si>
    <t>45 F.P. i dod. udio u por. na dohodak</t>
  </si>
  <si>
    <t xml:space="preserve">OSTVARENJE/IZVRŠENJE 
1.-12.2022. </t>
  </si>
  <si>
    <t>5,546,65</t>
  </si>
  <si>
    <t>OSTVARENJE/IZVRŠENJE 
1.12.2022.</t>
  </si>
  <si>
    <t>OSTVARENJE/IZVRŠENJE 
2023.</t>
  </si>
  <si>
    <t>Plaće (Bruto)</t>
  </si>
  <si>
    <t>Plaće za zaposlene</t>
  </si>
  <si>
    <t>Doprinosi za mirovinsko osiguranje</t>
  </si>
  <si>
    <t>Doprinosi za obvezno mirovinsko osiguranje</t>
  </si>
  <si>
    <t>Naknade za prijevoz, za rad na terenu i odvojeni život</t>
  </si>
  <si>
    <t>Rashodi za materijal i energiju</t>
  </si>
  <si>
    <t>Uredski materijal i ostali materijalni rashodi</t>
  </si>
  <si>
    <t>Energija</t>
  </si>
  <si>
    <t>Materijal i dijelovi za tekuće i investicijsko održavanje</t>
  </si>
  <si>
    <t>Rashodi za usluge</t>
  </si>
  <si>
    <t>Članarine i norme</t>
  </si>
  <si>
    <t>Pristojbe i naknade</t>
  </si>
  <si>
    <t>Tekuće donacije</t>
  </si>
  <si>
    <t>Tekuće donacije u naravi</t>
  </si>
  <si>
    <t>Građevinski objekti</t>
  </si>
  <si>
    <t>Postrojenja i oprema</t>
  </si>
  <si>
    <t>Uređaji, strojevi i oprema za ostale namjene</t>
  </si>
  <si>
    <t>Knjige, umjetnička djela i ostale izložbene vrijednosti</t>
  </si>
  <si>
    <t>Rashodi za dodatna ulaganja na nefinancijskoj imovini</t>
  </si>
  <si>
    <t>Dodatna ulaganja na građevinskim objektima</t>
  </si>
  <si>
    <t>Intelektualne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</si>
</sst>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3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7" fillId="3" borderId="2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>
      <alignment horizontal="right"/>
    </xf>
    <xf numFmtId="164" fontId="0" fillId="0" borderId="3" xfId="0" applyNumberFormat="1" applyBorder="1"/>
    <xf numFmtId="0" fontId="0" fillId="5" borderId="0" xfId="0" applyFill="1"/>
    <xf numFmtId="0" fontId="21" fillId="0" borderId="0" xfId="0" applyFont="1"/>
    <xf numFmtId="0" fontId="21" fillId="5" borderId="0" xfId="0" applyFont="1" applyFill="1"/>
    <xf numFmtId="0" fontId="16" fillId="0" borderId="0" xfId="0" applyFont="1"/>
    <xf numFmtId="0" fontId="16" fillId="5" borderId="0" xfId="0" applyFont="1" applyFill="1" applyAlignment="1">
      <alignment horizontal="left"/>
    </xf>
    <xf numFmtId="0" fontId="19" fillId="4" borderId="7" xfId="0" applyFont="1" applyFill="1" applyBorder="1"/>
    <xf numFmtId="0" fontId="20" fillId="4" borderId="0" xfId="0" applyFont="1" applyFill="1"/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left"/>
    </xf>
    <xf numFmtId="0" fontId="26" fillId="0" borderId="3" xfId="0" applyFont="1" applyBorder="1"/>
    <xf numFmtId="0" fontId="27" fillId="0" borderId="3" xfId="0" applyFont="1" applyBorder="1" applyAlignment="1">
      <alignment horizontal="left"/>
    </xf>
    <xf numFmtId="0" fontId="26" fillId="0" borderId="0" xfId="0" applyFont="1"/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/>
    </xf>
    <xf numFmtId="0" fontId="25" fillId="0" borderId="3" xfId="0" applyFont="1" applyBorder="1" applyAlignment="1">
      <alignment horizontal="left" vertical="center" wrapText="1"/>
    </xf>
    <xf numFmtId="0" fontId="27" fillId="0" borderId="3" xfId="0" applyFont="1" applyBorder="1"/>
    <xf numFmtId="0" fontId="29" fillId="4" borderId="7" xfId="0" applyFont="1" applyFill="1" applyBorder="1" applyAlignment="1">
      <alignment horizontal="left"/>
    </xf>
    <xf numFmtId="0" fontId="29" fillId="4" borderId="7" xfId="0" applyFont="1" applyFill="1" applyBorder="1"/>
    <xf numFmtId="0" fontId="27" fillId="4" borderId="7" xfId="0" applyFont="1" applyFill="1" applyBorder="1"/>
    <xf numFmtId="0" fontId="27" fillId="0" borderId="0" xfId="0" applyFont="1" applyAlignment="1">
      <alignment horizontal="left"/>
    </xf>
    <xf numFmtId="0" fontId="26" fillId="0" borderId="3" xfId="0" applyFont="1" applyBorder="1" applyAlignment="1">
      <alignment wrapText="1"/>
    </xf>
    <xf numFmtId="0" fontId="27" fillId="0" borderId="0" xfId="0" applyFont="1" applyAlignment="1">
      <alignment horizontal="center"/>
    </xf>
    <xf numFmtId="0" fontId="26" fillId="6" borderId="0" xfId="0" applyFont="1" applyFill="1"/>
    <xf numFmtId="0" fontId="27" fillId="4" borderId="7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17" fillId="0" borderId="0" xfId="0" applyFont="1"/>
    <xf numFmtId="0" fontId="27" fillId="4" borderId="0" xfId="0" applyFont="1" applyFill="1"/>
    <xf numFmtId="0" fontId="27" fillId="4" borderId="0" xfId="0" applyFont="1" applyFill="1" applyAlignment="1">
      <alignment horizontal="center"/>
    </xf>
    <xf numFmtId="0" fontId="27" fillId="0" borderId="0" xfId="0" applyFont="1"/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16" fillId="2" borderId="0" xfId="0" applyFont="1" applyFill="1"/>
    <xf numFmtId="0" fontId="0" fillId="2" borderId="0" xfId="0" applyFill="1"/>
    <xf numFmtId="0" fontId="16" fillId="5" borderId="12" xfId="0" applyFont="1" applyFill="1" applyBorder="1" applyAlignment="1">
      <alignment horizontal="left"/>
    </xf>
    <xf numFmtId="0" fontId="16" fillId="5" borderId="13" xfId="0" applyFont="1" applyFill="1" applyBorder="1" applyAlignment="1">
      <alignment horizontal="left"/>
    </xf>
    <xf numFmtId="0" fontId="25" fillId="0" borderId="3" xfId="0" applyFont="1" applyBorder="1" applyAlignment="1">
      <alignment horizontal="left" vertical="center"/>
    </xf>
    <xf numFmtId="0" fontId="27" fillId="6" borderId="0" xfId="0" applyFont="1" applyFill="1"/>
    <xf numFmtId="0" fontId="27" fillId="6" borderId="0" xfId="0" applyFont="1" applyFill="1" applyAlignment="1">
      <alignment horizontal="center"/>
    </xf>
    <xf numFmtId="0" fontId="24" fillId="6" borderId="3" xfId="0" applyFont="1" applyFill="1" applyBorder="1" applyAlignment="1">
      <alignment vertical="center" wrapText="1"/>
    </xf>
    <xf numFmtId="0" fontId="24" fillId="6" borderId="3" xfId="0" applyFont="1" applyFill="1" applyBorder="1" applyAlignment="1">
      <alignment vertical="center"/>
    </xf>
    <xf numFmtId="0" fontId="24" fillId="6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left"/>
    </xf>
    <xf numFmtId="0" fontId="26" fillId="6" borderId="3" xfId="0" applyFont="1" applyFill="1" applyBorder="1" applyAlignment="1">
      <alignment wrapText="1"/>
    </xf>
    <xf numFmtId="0" fontId="27" fillId="6" borderId="3" xfId="0" applyFont="1" applyFill="1" applyBorder="1" applyAlignment="1">
      <alignment horizontal="left"/>
    </xf>
    <xf numFmtId="0" fontId="27" fillId="6" borderId="3" xfId="0" applyFont="1" applyFill="1" applyBorder="1"/>
    <xf numFmtId="0" fontId="30" fillId="4" borderId="0" xfId="0" applyFont="1" applyFill="1"/>
    <xf numFmtId="0" fontId="30" fillId="0" borderId="0" xfId="0" applyFont="1"/>
    <xf numFmtId="0" fontId="32" fillId="0" borderId="0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 indent="6"/>
    </xf>
    <xf numFmtId="0" fontId="29" fillId="4" borderId="0" xfId="0" applyFont="1" applyFill="1"/>
    <xf numFmtId="0" fontId="29" fillId="4" borderId="0" xfId="0" applyFont="1" applyFill="1" applyAlignment="1">
      <alignment horizontal="center"/>
    </xf>
    <xf numFmtId="0" fontId="29" fillId="0" borderId="0" xfId="0" applyFont="1"/>
    <xf numFmtId="0" fontId="23" fillId="0" borderId="0" xfId="0" applyFont="1"/>
    <xf numFmtId="164" fontId="25" fillId="0" borderId="3" xfId="0" applyNumberFormat="1" applyFont="1" applyBorder="1" applyAlignment="1">
      <alignment vertical="center"/>
    </xf>
    <xf numFmtId="164" fontId="25" fillId="0" borderId="3" xfId="0" applyNumberFormat="1" applyFont="1" applyBorder="1" applyAlignment="1">
      <alignment horizontal="center" vertical="center"/>
    </xf>
    <xf numFmtId="164" fontId="26" fillId="0" borderId="3" xfId="0" applyNumberFormat="1" applyFont="1" applyBorder="1"/>
    <xf numFmtId="164" fontId="27" fillId="0" borderId="3" xfId="0" applyNumberFormat="1" applyFont="1" applyBorder="1"/>
    <xf numFmtId="164" fontId="25" fillId="0" borderId="3" xfId="0" applyNumberFormat="1" applyFont="1" applyBorder="1" applyAlignment="1">
      <alignment horizontal="right" vertical="center" wrapText="1"/>
    </xf>
    <xf numFmtId="164" fontId="25" fillId="0" borderId="3" xfId="0" applyNumberFormat="1" applyFont="1" applyBorder="1" applyAlignment="1">
      <alignment horizontal="center" vertical="center" wrapText="1"/>
    </xf>
    <xf numFmtId="164" fontId="26" fillId="0" borderId="3" xfId="0" applyNumberFormat="1" applyFont="1" applyBorder="1" applyAlignment="1">
      <alignment wrapText="1"/>
    </xf>
    <xf numFmtId="0" fontId="26" fillId="0" borderId="3" xfId="0" applyNumberFormat="1" applyFont="1" applyBorder="1" applyAlignment="1">
      <alignment horizontal="center"/>
    </xf>
    <xf numFmtId="0" fontId="27" fillId="0" borderId="3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right" vertical="center"/>
    </xf>
    <xf numFmtId="164" fontId="26" fillId="0" borderId="3" xfId="0" applyNumberFormat="1" applyFont="1" applyBorder="1" applyAlignment="1">
      <alignment horizontal="right"/>
    </xf>
    <xf numFmtId="164" fontId="27" fillId="0" borderId="3" xfId="0" applyNumberFormat="1" applyFont="1" applyBorder="1" applyAlignment="1">
      <alignment horizontal="right"/>
    </xf>
    <xf numFmtId="2" fontId="25" fillId="0" borderId="3" xfId="0" applyNumberFormat="1" applyFont="1" applyBorder="1" applyAlignment="1">
      <alignment vertical="center" wrapText="1"/>
    </xf>
    <xf numFmtId="2" fontId="27" fillId="0" borderId="3" xfId="0" applyNumberFormat="1" applyFont="1" applyBorder="1" applyAlignment="1">
      <alignment horizontal="center"/>
    </xf>
    <xf numFmtId="2" fontId="27" fillId="0" borderId="3" xfId="0" applyNumberFormat="1" applyFont="1" applyBorder="1" applyAlignment="1">
      <alignment horizontal="right"/>
    </xf>
    <xf numFmtId="2" fontId="26" fillId="0" borderId="3" xfId="0" applyNumberFormat="1" applyFont="1" applyBorder="1" applyAlignment="1">
      <alignment horizontal="center"/>
    </xf>
    <xf numFmtId="2" fontId="25" fillId="0" borderId="3" xfId="0" applyNumberFormat="1" applyFont="1" applyBorder="1" applyAlignment="1">
      <alignment horizontal="right" vertical="center"/>
    </xf>
    <xf numFmtId="2" fontId="25" fillId="0" borderId="3" xfId="0" applyNumberFormat="1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right"/>
    </xf>
    <xf numFmtId="2" fontId="25" fillId="0" borderId="3" xfId="0" applyNumberFormat="1" applyFont="1" applyBorder="1" applyAlignment="1">
      <alignment horizontal="right" vertical="center" wrapText="1"/>
    </xf>
    <xf numFmtId="164" fontId="25" fillId="0" borderId="3" xfId="0" applyNumberFormat="1" applyFont="1" applyBorder="1"/>
    <xf numFmtId="164" fontId="25" fillId="0" borderId="3" xfId="0" applyNumberFormat="1" applyFont="1" applyBorder="1" applyAlignment="1">
      <alignment horizontal="left" vertical="center"/>
    </xf>
    <xf numFmtId="164" fontId="25" fillId="0" borderId="3" xfId="0" applyNumberFormat="1" applyFont="1" applyBorder="1" applyAlignment="1">
      <alignment horizontal="left" vertical="center" wrapText="1"/>
    </xf>
    <xf numFmtId="164" fontId="26" fillId="6" borderId="3" xfId="0" applyNumberFormat="1" applyFont="1" applyFill="1" applyBorder="1" applyAlignment="1">
      <alignment wrapText="1"/>
    </xf>
    <xf numFmtId="164" fontId="26" fillId="6" borderId="3" xfId="0" applyNumberFormat="1" applyFont="1" applyFill="1" applyBorder="1"/>
    <xf numFmtId="164" fontId="25" fillId="6" borderId="3" xfId="0" applyNumberFormat="1" applyFont="1" applyFill="1" applyBorder="1"/>
    <xf numFmtId="164" fontId="27" fillId="6" borderId="3" xfId="0" applyNumberFormat="1" applyFont="1" applyFill="1" applyBorder="1"/>
    <xf numFmtId="164" fontId="24" fillId="6" borderId="3" xfId="0" applyNumberFormat="1" applyFont="1" applyFill="1" applyBorder="1"/>
    <xf numFmtId="2" fontId="26" fillId="6" borderId="3" xfId="0" applyNumberFormat="1" applyFont="1" applyFill="1" applyBorder="1" applyAlignment="1">
      <alignment horizontal="right"/>
    </xf>
    <xf numFmtId="2" fontId="27" fillId="6" borderId="3" xfId="0" applyNumberFormat="1" applyFont="1" applyFill="1" applyBorder="1" applyAlignment="1">
      <alignment horizontal="right"/>
    </xf>
    <xf numFmtId="2" fontId="21" fillId="0" borderId="3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164" fontId="26" fillId="0" borderId="3" xfId="3" applyNumberFormat="1" applyFont="1" applyBorder="1" applyAlignment="1">
      <alignment wrapText="1"/>
    </xf>
    <xf numFmtId="164" fontId="26" fillId="0" borderId="3" xfId="3" applyNumberFormat="1" applyFont="1" applyBorder="1"/>
    <xf numFmtId="164" fontId="27" fillId="0" borderId="3" xfId="3" applyNumberFormat="1" applyFont="1" applyBorder="1"/>
    <xf numFmtId="0" fontId="34" fillId="7" borderId="15" xfId="0" applyFont="1" applyFill="1" applyBorder="1"/>
    <xf numFmtId="4" fontId="34" fillId="7" borderId="15" xfId="0" applyNumberFormat="1" applyFont="1" applyFill="1" applyBorder="1"/>
    <xf numFmtId="164" fontId="34" fillId="7" borderId="15" xfId="0" applyNumberFormat="1" applyFont="1" applyFill="1" applyBorder="1"/>
    <xf numFmtId="164" fontId="3" fillId="2" borderId="3" xfId="0" applyNumberFormat="1" applyFont="1" applyFill="1" applyBorder="1" applyAlignment="1" applyProtection="1">
      <alignment horizontal="right" wrapText="1"/>
    </xf>
    <xf numFmtId="2" fontId="0" fillId="0" borderId="3" xfId="0" applyNumberFormat="1" applyBorder="1"/>
    <xf numFmtId="0" fontId="1" fillId="0" borderId="0" xfId="0" applyFont="1"/>
    <xf numFmtId="164" fontId="10" fillId="2" borderId="3" xfId="0" applyNumberFormat="1" applyFont="1" applyFill="1" applyBorder="1" applyAlignment="1">
      <alignment horizontal="right"/>
    </xf>
    <xf numFmtId="0" fontId="32" fillId="2" borderId="3" xfId="0" applyNumberFormat="1" applyFont="1" applyFill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>
      <alignment horizontal="right"/>
    </xf>
    <xf numFmtId="164" fontId="16" fillId="0" borderId="3" xfId="0" applyNumberFormat="1" applyFont="1" applyBorder="1"/>
    <xf numFmtId="164" fontId="4" fillId="2" borderId="3" xfId="0" applyNumberFormat="1" applyFont="1" applyFill="1" applyBorder="1" applyAlignment="1"/>
    <xf numFmtId="0" fontId="32" fillId="2" borderId="3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32" fillId="2" borderId="3" xfId="0" quotePrefix="1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 wrapText="1"/>
    </xf>
    <xf numFmtId="0" fontId="36" fillId="2" borderId="3" xfId="0" quotePrefix="1" applyFont="1" applyFill="1" applyBorder="1" applyAlignment="1">
      <alignment horizontal="left" vertical="center"/>
    </xf>
    <xf numFmtId="0" fontId="31" fillId="2" borderId="3" xfId="0" quotePrefix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Border="1"/>
    <xf numFmtId="0" fontId="32" fillId="2" borderId="3" xfId="0" applyFont="1" applyFill="1" applyBorder="1" applyAlignment="1">
      <alignment horizontal="left" vertical="center"/>
    </xf>
    <xf numFmtId="0" fontId="32" fillId="2" borderId="3" xfId="0" applyNumberFormat="1" applyFont="1" applyFill="1" applyBorder="1" applyAlignment="1" applyProtection="1">
      <alignment horizontal="left" vertical="center"/>
    </xf>
    <xf numFmtId="0" fontId="32" fillId="2" borderId="3" xfId="0" applyNumberFormat="1" applyFont="1" applyFill="1" applyBorder="1" applyAlignment="1" applyProtection="1">
      <alignment vertical="center" wrapText="1"/>
    </xf>
    <xf numFmtId="0" fontId="35" fillId="0" borderId="3" xfId="0" applyFont="1" applyBorder="1"/>
    <xf numFmtId="0" fontId="11" fillId="0" borderId="3" xfId="0" applyFont="1" applyBorder="1" applyAlignment="1">
      <alignment vertical="top" wrapText="1"/>
    </xf>
    <xf numFmtId="164" fontId="37" fillId="0" borderId="3" xfId="0" applyNumberFormat="1" applyFont="1" applyBorder="1"/>
    <xf numFmtId="164" fontId="37" fillId="0" borderId="3" xfId="0" applyNumberFormat="1" applyFont="1" applyBorder="1" applyAlignment="1">
      <alignment vertical="top" wrapText="1"/>
    </xf>
    <xf numFmtId="0" fontId="37" fillId="0" borderId="3" xfId="0" applyFont="1" applyBorder="1"/>
    <xf numFmtId="0" fontId="16" fillId="0" borderId="3" xfId="0" applyFont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0" fontId="16" fillId="0" borderId="3" xfId="0" applyFont="1" applyBorder="1"/>
    <xf numFmtId="0" fontId="24" fillId="2" borderId="3" xfId="0" applyNumberFormat="1" applyFont="1" applyFill="1" applyBorder="1" applyAlignment="1" applyProtection="1">
      <alignment horizontal="left" vertical="center" wrapText="1"/>
    </xf>
    <xf numFmtId="0" fontId="25" fillId="2" borderId="3" xfId="0" applyNumberFormat="1" applyFont="1" applyFill="1" applyBorder="1" applyAlignment="1" applyProtection="1">
      <alignment horizontal="left" vertical="center" wrapText="1"/>
    </xf>
    <xf numFmtId="0" fontId="38" fillId="2" borderId="3" xfId="0" quotePrefix="1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/>
    </xf>
    <xf numFmtId="0" fontId="38" fillId="2" borderId="3" xfId="0" applyNumberFormat="1" applyFont="1" applyFill="1" applyBorder="1" applyAlignment="1" applyProtection="1">
      <alignment horizontal="left" vertical="center" wrapText="1"/>
    </xf>
    <xf numFmtId="0" fontId="21" fillId="0" borderId="3" xfId="0" applyFont="1" applyBorder="1"/>
    <xf numFmtId="0" fontId="21" fillId="0" borderId="3" xfId="0" applyFont="1" applyBorder="1" applyAlignment="1">
      <alignment vertical="top" wrapText="1"/>
    </xf>
    <xf numFmtId="164" fontId="39" fillId="2" borderId="3" xfId="0" applyNumberFormat="1" applyFont="1" applyFill="1" applyBorder="1" applyAlignment="1">
      <alignment horizontal="right"/>
    </xf>
    <xf numFmtId="164" fontId="21" fillId="0" borderId="3" xfId="0" applyNumberFormat="1" applyFont="1" applyBorder="1" applyAlignment="1">
      <alignment vertical="top" wrapText="1"/>
    </xf>
    <xf numFmtId="164" fontId="21" fillId="0" borderId="3" xfId="0" applyNumberFormat="1" applyFont="1" applyBorder="1"/>
    <xf numFmtId="2" fontId="21" fillId="0" borderId="3" xfId="0" applyNumberFormat="1" applyFont="1" applyBorder="1"/>
    <xf numFmtId="164" fontId="40" fillId="2" borderId="3" xfId="0" applyNumberFormat="1" applyFont="1" applyFill="1" applyBorder="1" applyAlignment="1">
      <alignment horizontal="right"/>
    </xf>
    <xf numFmtId="164" fontId="33" fillId="0" borderId="3" xfId="0" applyNumberFormat="1" applyFont="1" applyBorder="1"/>
    <xf numFmtId="2" fontId="33" fillId="0" borderId="3" xfId="0" applyNumberFormat="1" applyFont="1" applyBorder="1"/>
    <xf numFmtId="164" fontId="39" fillId="2" borderId="3" xfId="2" applyNumberFormat="1" applyFont="1" applyFill="1" applyBorder="1" applyAlignment="1">
      <alignment horizontal="right"/>
    </xf>
    <xf numFmtId="2" fontId="21" fillId="0" borderId="3" xfId="0" applyNumberFormat="1" applyFont="1" applyBorder="1" applyAlignment="1">
      <alignment vertical="top" wrapText="1"/>
    </xf>
    <xf numFmtId="0" fontId="25" fillId="2" borderId="3" xfId="0" quotePrefix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/>
    </xf>
    <xf numFmtId="164" fontId="24" fillId="2" borderId="3" xfId="0" applyNumberFormat="1" applyFont="1" applyFill="1" applyBorder="1" applyAlignment="1" applyProtection="1">
      <alignment vertical="center" wrapText="1"/>
    </xf>
    <xf numFmtId="164" fontId="39" fillId="2" borderId="3" xfId="0" applyNumberFormat="1" applyFont="1" applyFill="1" applyBorder="1" applyAlignment="1" applyProtection="1">
      <alignment horizontal="right" wrapText="1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 applyProtection="1">
      <alignment horizontal="right" wrapText="1"/>
    </xf>
    <xf numFmtId="164" fontId="25" fillId="0" borderId="3" xfId="0" applyNumberFormat="1" applyFont="1" applyFill="1" applyBorder="1" applyAlignment="1" applyProtection="1">
      <alignment horizontal="left" vertical="center" wrapText="1"/>
    </xf>
    <xf numFmtId="164" fontId="39" fillId="0" borderId="3" xfId="0" applyNumberFormat="1" applyFont="1" applyBorder="1" applyAlignment="1">
      <alignment horizontal="right"/>
    </xf>
    <xf numFmtId="164" fontId="25" fillId="0" borderId="3" xfId="0" applyNumberFormat="1" applyFont="1" applyFill="1" applyBorder="1" applyAlignment="1" applyProtection="1">
      <alignment vertical="center" wrapText="1"/>
    </xf>
    <xf numFmtId="164" fontId="39" fillId="3" borderId="3" xfId="0" quotePrefix="1" applyNumberFormat="1" applyFont="1" applyFill="1" applyBorder="1" applyAlignment="1">
      <alignment horizontal="left" wrapText="1"/>
    </xf>
    <xf numFmtId="164" fontId="39" fillId="3" borderId="3" xfId="0" applyNumberFormat="1" applyFont="1" applyFill="1" applyBorder="1" applyAlignment="1" applyProtection="1">
      <alignment horizontal="center" vertical="center" wrapText="1"/>
    </xf>
    <xf numFmtId="164" fontId="39" fillId="3" borderId="3" xfId="0" applyNumberFormat="1" applyFont="1" applyFill="1" applyBorder="1" applyAlignment="1" applyProtection="1">
      <alignment horizontal="left" vertical="center" wrapText="1"/>
    </xf>
    <xf numFmtId="164" fontId="25" fillId="3" borderId="3" xfId="0" applyNumberFormat="1" applyFont="1" applyFill="1" applyBorder="1" applyAlignment="1" applyProtection="1">
      <alignment wrapText="1"/>
    </xf>
    <xf numFmtId="164" fontId="39" fillId="3" borderId="3" xfId="0" applyNumberFormat="1" applyFont="1" applyFill="1" applyBorder="1" applyAlignment="1">
      <alignment horizontal="right"/>
    </xf>
    <xf numFmtId="2" fontId="39" fillId="0" borderId="3" xfId="0" applyNumberFormat="1" applyFont="1" applyBorder="1" applyAlignment="1">
      <alignment horizontal="right"/>
    </xf>
    <xf numFmtId="2" fontId="39" fillId="3" borderId="3" xfId="0" applyNumberFormat="1" applyFont="1" applyFill="1" applyBorder="1" applyAlignment="1">
      <alignment horizontal="right"/>
    </xf>
    <xf numFmtId="2" fontId="39" fillId="3" borderId="3" xfId="0" applyNumberFormat="1" applyFont="1" applyFill="1" applyBorder="1" applyAlignment="1" applyProtection="1">
      <alignment horizontal="right" vertical="center" wrapText="1"/>
    </xf>
    <xf numFmtId="2" fontId="16" fillId="0" borderId="3" xfId="0" applyNumberFormat="1" applyFont="1" applyBorder="1"/>
    <xf numFmtId="2" fontId="37" fillId="0" borderId="3" xfId="0" applyNumberFormat="1" applyFont="1" applyBorder="1"/>
    <xf numFmtId="2" fontId="37" fillId="0" borderId="3" xfId="0" applyNumberFormat="1" applyFont="1" applyBorder="1" applyAlignment="1">
      <alignment vertical="top" wrapText="1"/>
    </xf>
    <xf numFmtId="0" fontId="16" fillId="0" borderId="3" xfId="0" applyNumberFormat="1" applyFont="1" applyBorder="1"/>
    <xf numFmtId="0" fontId="37" fillId="0" borderId="3" xfId="0" applyNumberFormat="1" applyFont="1" applyBorder="1"/>
    <xf numFmtId="4" fontId="37" fillId="0" borderId="3" xfId="0" applyNumberFormat="1" applyFont="1" applyBorder="1"/>
    <xf numFmtId="164" fontId="32" fillId="2" borderId="3" xfId="0" applyNumberFormat="1" applyFont="1" applyFill="1" applyBorder="1" applyAlignment="1" applyProtection="1">
      <alignment vertical="center" wrapText="1"/>
    </xf>
    <xf numFmtId="2" fontId="5" fillId="3" borderId="3" xfId="0" applyNumberFormat="1" applyFont="1" applyFill="1" applyBorder="1" applyAlignment="1" applyProtection="1">
      <alignment horizontal="right" wrapText="1"/>
    </xf>
    <xf numFmtId="2" fontId="5" fillId="0" borderId="3" xfId="0" applyNumberFormat="1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 applyProtection="1">
      <alignment horizontal="right" wrapText="1"/>
    </xf>
    <xf numFmtId="164" fontId="9" fillId="0" borderId="3" xfId="0" applyNumberFormat="1" applyFont="1" applyFill="1" applyBorder="1" applyAlignment="1" applyProtection="1">
      <alignment vertical="center"/>
    </xf>
    <xf numFmtId="164" fontId="9" fillId="3" borderId="3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vertical="center" wrapText="1"/>
    </xf>
    <xf numFmtId="164" fontId="9" fillId="3" borderId="3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3" fillId="0" borderId="5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2" fillId="2" borderId="0" xfId="0" applyFont="1" applyFill="1" applyAlignment="1">
      <alignment horizontal="left"/>
    </xf>
    <xf numFmtId="0" fontId="27" fillId="6" borderId="5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9" fillId="0" borderId="9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16" fillId="2" borderId="0" xfId="0" applyFont="1" applyFill="1" applyAlignment="1">
      <alignment horizontal="center"/>
    </xf>
  </cellXfs>
  <cellStyles count="4">
    <cellStyle name="Normalno" xfId="0" builtinId="0"/>
    <cellStyle name="Obično_List4" xfId="1"/>
    <cellStyle name="Postotak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6"/>
  <sheetViews>
    <sheetView zoomScaleNormal="100" workbookViewId="0">
      <selection activeCell="H15" sqref="H1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230" t="s">
        <v>72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"/>
    </row>
    <row r="2" spans="2:13" ht="18" customHeight="1" x14ac:dyDescent="0.2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3"/>
    </row>
    <row r="3" spans="2:13" ht="15.75" customHeight="1" x14ac:dyDescent="0.25">
      <c r="B3" s="230" t="s">
        <v>11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2"/>
    </row>
    <row r="4" spans="2:13" ht="18" x14ac:dyDescent="0.25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4"/>
    </row>
    <row r="5" spans="2:13" ht="18" customHeight="1" x14ac:dyDescent="0.25">
      <c r="B5" s="230" t="s">
        <v>62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1"/>
    </row>
    <row r="6" spans="2:13" ht="18" customHeight="1" x14ac:dyDescent="0.25"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1"/>
    </row>
    <row r="7" spans="2:13" ht="18" customHeight="1" x14ac:dyDescent="0.25">
      <c r="B7" s="254" t="s">
        <v>69</v>
      </c>
      <c r="C7" s="254"/>
      <c r="D7" s="254"/>
      <c r="E7" s="254"/>
      <c r="F7" s="254"/>
      <c r="G7" s="45"/>
      <c r="H7" s="41"/>
      <c r="I7" s="41"/>
      <c r="J7" s="41"/>
      <c r="K7" s="42"/>
      <c r="L7" s="42"/>
    </row>
    <row r="8" spans="2:13" ht="25.5" x14ac:dyDescent="0.25">
      <c r="B8" s="238" t="s">
        <v>7</v>
      </c>
      <c r="C8" s="238"/>
      <c r="D8" s="238"/>
      <c r="E8" s="238"/>
      <c r="F8" s="238"/>
      <c r="G8" s="24" t="s">
        <v>237</v>
      </c>
      <c r="H8" s="24" t="s">
        <v>201</v>
      </c>
      <c r="I8" s="24" t="s">
        <v>202</v>
      </c>
      <c r="J8" s="24" t="s">
        <v>238</v>
      </c>
      <c r="K8" s="24" t="s">
        <v>29</v>
      </c>
      <c r="L8" s="24" t="s">
        <v>60</v>
      </c>
    </row>
    <row r="9" spans="2:13" x14ac:dyDescent="0.25">
      <c r="B9" s="248">
        <v>1</v>
      </c>
      <c r="C9" s="248"/>
      <c r="D9" s="248"/>
      <c r="E9" s="248"/>
      <c r="F9" s="249"/>
      <c r="G9" s="28">
        <v>2</v>
      </c>
      <c r="H9" s="27">
        <v>3</v>
      </c>
      <c r="I9" s="27">
        <v>4</v>
      </c>
      <c r="J9" s="27">
        <v>5</v>
      </c>
      <c r="K9" s="27" t="s">
        <v>44</v>
      </c>
      <c r="L9" s="27" t="s">
        <v>45</v>
      </c>
    </row>
    <row r="10" spans="2:13" x14ac:dyDescent="0.25">
      <c r="B10" s="236" t="s">
        <v>31</v>
      </c>
      <c r="C10" s="237"/>
      <c r="D10" s="237"/>
      <c r="E10" s="237"/>
      <c r="F10" s="246"/>
      <c r="G10" s="224">
        <v>1088797.3700000001</v>
      </c>
      <c r="H10" s="199">
        <v>1273971.1299999999</v>
      </c>
      <c r="I10" s="199">
        <v>1392671.43</v>
      </c>
      <c r="J10" s="199">
        <v>1342310.51</v>
      </c>
      <c r="K10" s="221">
        <f>J10/G10*100</f>
        <v>123.28377593344113</v>
      </c>
      <c r="L10" s="221">
        <f>J10/I10*100</f>
        <v>96.383862057111344</v>
      </c>
    </row>
    <row r="11" spans="2:13" x14ac:dyDescent="0.25">
      <c r="B11" s="247" t="s">
        <v>30</v>
      </c>
      <c r="C11" s="246"/>
      <c r="D11" s="246"/>
      <c r="E11" s="246"/>
      <c r="F11" s="246"/>
      <c r="G11" s="224">
        <v>0</v>
      </c>
      <c r="H11" s="199">
        <v>0</v>
      </c>
      <c r="I11" s="199">
        <v>0</v>
      </c>
      <c r="J11" s="199">
        <v>0</v>
      </c>
      <c r="K11" s="221">
        <v>0</v>
      </c>
      <c r="L11" s="221">
        <v>0</v>
      </c>
    </row>
    <row r="12" spans="2:13" x14ac:dyDescent="0.25">
      <c r="B12" s="243" t="s">
        <v>0</v>
      </c>
      <c r="C12" s="244"/>
      <c r="D12" s="244"/>
      <c r="E12" s="244"/>
      <c r="F12" s="245"/>
      <c r="G12" s="225">
        <v>1064438.05</v>
      </c>
      <c r="H12" s="200">
        <v>1281928.8700000001</v>
      </c>
      <c r="I12" s="200">
        <v>1401789.17</v>
      </c>
      <c r="J12" s="200">
        <v>1342310.51</v>
      </c>
      <c r="K12" s="222">
        <f>J12/G12*100</f>
        <v>126.1050852137426</v>
      </c>
      <c r="L12" s="222">
        <f>J12/I12*100</f>
        <v>95.756946816759907</v>
      </c>
    </row>
    <row r="13" spans="2:13" x14ac:dyDescent="0.25">
      <c r="B13" s="253" t="s">
        <v>32</v>
      </c>
      <c r="C13" s="237"/>
      <c r="D13" s="237"/>
      <c r="E13" s="237"/>
      <c r="F13" s="237"/>
      <c r="G13" s="226">
        <v>1064438.05</v>
      </c>
      <c r="H13" s="199">
        <v>1244122.22</v>
      </c>
      <c r="I13" s="199">
        <v>1347490.74</v>
      </c>
      <c r="J13" s="199">
        <v>1361798.98</v>
      </c>
      <c r="K13" s="223">
        <f>J13/G13*100</f>
        <v>127.93595456306733</v>
      </c>
      <c r="L13" s="223">
        <f>J13/I13*100</f>
        <v>101.06184328955017</v>
      </c>
    </row>
    <row r="14" spans="2:13" x14ac:dyDescent="0.25">
      <c r="B14" s="251" t="s">
        <v>33</v>
      </c>
      <c r="C14" s="246"/>
      <c r="D14" s="246"/>
      <c r="E14" s="246"/>
      <c r="F14" s="246"/>
      <c r="G14" s="224">
        <v>22647.37</v>
      </c>
      <c r="H14" s="198">
        <v>37806.65</v>
      </c>
      <c r="I14" s="198">
        <v>54298.43</v>
      </c>
      <c r="J14" s="198">
        <v>19941.27</v>
      </c>
      <c r="K14" s="223">
        <f>J14/G14*100</f>
        <v>88.051151193273228</v>
      </c>
      <c r="L14" s="223">
        <f>J14/I14*100</f>
        <v>36.725315999007705</v>
      </c>
    </row>
    <row r="15" spans="2:13" x14ac:dyDescent="0.25">
      <c r="B15" s="16" t="s">
        <v>1</v>
      </c>
      <c r="C15" s="39"/>
      <c r="D15" s="39"/>
      <c r="E15" s="39"/>
      <c r="F15" s="39"/>
      <c r="G15" s="225">
        <f>G13+G14</f>
        <v>1087085.4200000002</v>
      </c>
      <c r="H15" s="200">
        <v>1281928.8700000001</v>
      </c>
      <c r="I15" s="200">
        <f>I13+I14</f>
        <v>1401789.17</v>
      </c>
      <c r="J15" s="200">
        <f>J13+J14</f>
        <v>1381740.25</v>
      </c>
      <c r="K15" s="222">
        <f>J15/G15*100</f>
        <v>127.10503007206184</v>
      </c>
      <c r="L15" s="222">
        <f>J15/I15*100</f>
        <v>98.569762099103684</v>
      </c>
    </row>
    <row r="16" spans="2:13" x14ac:dyDescent="0.25">
      <c r="B16" s="252" t="s">
        <v>2</v>
      </c>
      <c r="C16" s="244"/>
      <c r="D16" s="244"/>
      <c r="E16" s="244"/>
      <c r="F16" s="244"/>
      <c r="G16" s="227">
        <v>7957.74</v>
      </c>
      <c r="H16" s="201">
        <v>7957.74</v>
      </c>
      <c r="I16" s="201">
        <v>9117.74</v>
      </c>
      <c r="J16" s="201">
        <v>-19941.27</v>
      </c>
      <c r="K16" s="220">
        <v>-250.59</v>
      </c>
      <c r="L16" s="220">
        <f>J16/I16*100</f>
        <v>-218.70847381039601</v>
      </c>
    </row>
    <row r="17" spans="1:49" ht="18" x14ac:dyDescent="0.25"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1"/>
    </row>
    <row r="18" spans="1:49" ht="18" customHeight="1" x14ac:dyDescent="0.25">
      <c r="B18" s="235" t="s">
        <v>66</v>
      </c>
      <c r="C18" s="235"/>
      <c r="D18" s="235"/>
      <c r="E18" s="235"/>
      <c r="F18" s="235"/>
      <c r="G18" s="40"/>
      <c r="H18" s="41"/>
      <c r="I18" s="41"/>
      <c r="J18" s="41"/>
      <c r="K18" s="42"/>
      <c r="L18" s="42"/>
      <c r="M18" s="1"/>
    </row>
    <row r="19" spans="1:49" ht="25.5" x14ac:dyDescent="0.25">
      <c r="B19" s="238" t="s">
        <v>7</v>
      </c>
      <c r="C19" s="238"/>
      <c r="D19" s="238"/>
      <c r="E19" s="238"/>
      <c r="F19" s="238"/>
      <c r="G19" s="24" t="s">
        <v>70</v>
      </c>
      <c r="H19" s="2" t="s">
        <v>71</v>
      </c>
      <c r="I19" s="2" t="s">
        <v>73</v>
      </c>
      <c r="J19" s="2" t="s">
        <v>74</v>
      </c>
      <c r="K19" s="2" t="s">
        <v>29</v>
      </c>
      <c r="L19" s="2" t="s">
        <v>60</v>
      </c>
    </row>
    <row r="20" spans="1:49" x14ac:dyDescent="0.25">
      <c r="B20" s="239">
        <v>1</v>
      </c>
      <c r="C20" s="240"/>
      <c r="D20" s="240"/>
      <c r="E20" s="240"/>
      <c r="F20" s="240"/>
      <c r="G20" s="29">
        <v>2</v>
      </c>
      <c r="H20" s="27">
        <v>3</v>
      </c>
      <c r="I20" s="27">
        <v>4</v>
      </c>
      <c r="J20" s="27">
        <v>5</v>
      </c>
      <c r="K20" s="27" t="s">
        <v>44</v>
      </c>
      <c r="L20" s="27" t="s">
        <v>45</v>
      </c>
    </row>
    <row r="21" spans="1:49" ht="15.75" customHeight="1" x14ac:dyDescent="0.25">
      <c r="B21" s="236" t="s">
        <v>34</v>
      </c>
      <c r="C21" s="241"/>
      <c r="D21" s="241"/>
      <c r="E21" s="241"/>
      <c r="F21" s="241"/>
      <c r="G21" s="202">
        <v>0</v>
      </c>
      <c r="H21" s="203">
        <v>0</v>
      </c>
      <c r="I21" s="203">
        <v>0</v>
      </c>
      <c r="J21" s="203">
        <v>0</v>
      </c>
      <c r="K21" s="210">
        <v>0</v>
      </c>
      <c r="L21" s="210">
        <v>0</v>
      </c>
    </row>
    <row r="22" spans="1:49" x14ac:dyDescent="0.25">
      <c r="B22" s="236" t="s">
        <v>35</v>
      </c>
      <c r="C22" s="237"/>
      <c r="D22" s="237"/>
      <c r="E22" s="237"/>
      <c r="F22" s="237"/>
      <c r="G22" s="204">
        <v>0</v>
      </c>
      <c r="H22" s="203">
        <v>0</v>
      </c>
      <c r="I22" s="203">
        <v>0</v>
      </c>
      <c r="J22" s="203">
        <v>0</v>
      </c>
      <c r="K22" s="210">
        <v>0</v>
      </c>
      <c r="L22" s="210">
        <v>0</v>
      </c>
    </row>
    <row r="23" spans="1:49" ht="15" customHeight="1" x14ac:dyDescent="0.25">
      <c r="B23" s="232" t="s">
        <v>61</v>
      </c>
      <c r="C23" s="233"/>
      <c r="D23" s="233"/>
      <c r="E23" s="233"/>
      <c r="F23" s="234"/>
      <c r="G23" s="205">
        <v>0</v>
      </c>
      <c r="H23" s="206">
        <v>0</v>
      </c>
      <c r="I23" s="206">
        <v>0</v>
      </c>
      <c r="J23" s="206">
        <v>0</v>
      </c>
      <c r="K23" s="212">
        <v>0</v>
      </c>
      <c r="L23" s="212">
        <v>0</v>
      </c>
    </row>
    <row r="24" spans="1:49" s="32" customFormat="1" ht="15" customHeight="1" x14ac:dyDescent="0.25">
      <c r="A24"/>
      <c r="B24" s="236" t="s">
        <v>17</v>
      </c>
      <c r="C24" s="237"/>
      <c r="D24" s="237"/>
      <c r="E24" s="237"/>
      <c r="F24" s="237"/>
      <c r="G24" s="204">
        <v>0</v>
      </c>
      <c r="H24" s="203">
        <v>0</v>
      </c>
      <c r="I24" s="203">
        <v>0</v>
      </c>
      <c r="J24" s="203">
        <v>0</v>
      </c>
      <c r="K24" s="210">
        <v>0</v>
      </c>
      <c r="L24" s="210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2" customFormat="1" ht="15" customHeight="1" x14ac:dyDescent="0.25">
      <c r="A25"/>
      <c r="B25" s="236" t="s">
        <v>65</v>
      </c>
      <c r="C25" s="237"/>
      <c r="D25" s="237"/>
      <c r="E25" s="237"/>
      <c r="F25" s="237"/>
      <c r="G25" s="204">
        <v>0</v>
      </c>
      <c r="H25" s="203">
        <v>0</v>
      </c>
      <c r="I25" s="203">
        <v>0</v>
      </c>
      <c r="J25" s="203">
        <v>0</v>
      </c>
      <c r="K25" s="210">
        <v>0</v>
      </c>
      <c r="L25" s="210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8" customFormat="1" x14ac:dyDescent="0.25">
      <c r="A26" s="37"/>
      <c r="B26" s="232" t="s">
        <v>67</v>
      </c>
      <c r="C26" s="233"/>
      <c r="D26" s="233"/>
      <c r="E26" s="233"/>
      <c r="F26" s="234"/>
      <c r="G26" s="205">
        <v>0</v>
      </c>
      <c r="H26" s="207">
        <v>0</v>
      </c>
      <c r="I26" s="207">
        <v>0</v>
      </c>
      <c r="J26" s="207">
        <v>0</v>
      </c>
      <c r="K26" s="212">
        <v>0</v>
      </c>
      <c r="L26" s="212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</row>
    <row r="27" spans="1:49" x14ac:dyDescent="0.25">
      <c r="B27" s="250" t="s">
        <v>68</v>
      </c>
      <c r="C27" s="250"/>
      <c r="D27" s="250"/>
      <c r="E27" s="250"/>
      <c r="F27" s="250"/>
      <c r="G27" s="208">
        <v>0</v>
      </c>
      <c r="H27" s="209">
        <v>0</v>
      </c>
      <c r="I27" s="209">
        <v>0</v>
      </c>
      <c r="J27" s="209">
        <v>0</v>
      </c>
      <c r="K27" s="211">
        <v>0</v>
      </c>
      <c r="L27" s="211">
        <v>0</v>
      </c>
    </row>
    <row r="29" spans="1:49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30"/>
    </row>
    <row r="30" spans="1:49" x14ac:dyDescent="0.25">
      <c r="B30" s="228" t="s">
        <v>75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</row>
    <row r="31" spans="1:49" ht="15" customHeight="1" x14ac:dyDescent="0.25">
      <c r="B31" s="228" t="s">
        <v>76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</row>
    <row r="32" spans="1:49" ht="15" customHeight="1" x14ac:dyDescent="0.25">
      <c r="B32" s="228" t="s">
        <v>78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</row>
    <row r="33" spans="2:12" ht="15" customHeight="1" x14ac:dyDescent="0.25">
      <c r="B33" s="228" t="s">
        <v>79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  <row r="34" spans="2:12" ht="36.75" customHeight="1" x14ac:dyDescent="0.25"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</row>
    <row r="35" spans="2:12" ht="15" customHeight="1" x14ac:dyDescent="0.25">
      <c r="B35" s="242" t="s">
        <v>80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</row>
    <row r="36" spans="2:12" x14ac:dyDescent="0.25"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</row>
  </sheetData>
  <mergeCells count="31">
    <mergeCell ref="B1:L1"/>
    <mergeCell ref="B33:L34"/>
    <mergeCell ref="B35:L36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32:L32"/>
    <mergeCell ref="B2:L2"/>
    <mergeCell ref="B4:L4"/>
    <mergeCell ref="B6:L6"/>
    <mergeCell ref="B17:L17"/>
    <mergeCell ref="B5:L5"/>
    <mergeCell ref="B3:L3"/>
    <mergeCell ref="B26:F26"/>
    <mergeCell ref="B23:F23"/>
    <mergeCell ref="B18:F18"/>
    <mergeCell ref="B24:F24"/>
    <mergeCell ref="B25:F25"/>
    <mergeCell ref="B19:F19"/>
    <mergeCell ref="B20:F20"/>
    <mergeCell ref="B21:F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selection activeCell="K75" sqref="K7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2:12" ht="15.75" customHeight="1" x14ac:dyDescent="0.25">
      <c r="B2" s="230" t="s">
        <v>11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2:12" ht="18" x14ac:dyDescent="0.2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2:12" ht="15.75" customHeight="1" x14ac:dyDescent="0.25">
      <c r="B4" s="230" t="s">
        <v>64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2:12" ht="18" x14ac:dyDescent="0.25"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2:12" ht="15.75" customHeight="1" x14ac:dyDescent="0.25">
      <c r="B6" s="230" t="s">
        <v>46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2:12" ht="18" x14ac:dyDescent="0.25"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</row>
    <row r="8" spans="2:12" ht="45" customHeight="1" x14ac:dyDescent="0.25">
      <c r="B8" s="258" t="s">
        <v>7</v>
      </c>
      <c r="C8" s="259"/>
      <c r="D8" s="259"/>
      <c r="E8" s="259"/>
      <c r="F8" s="260"/>
      <c r="G8" s="31" t="s">
        <v>208</v>
      </c>
      <c r="H8" s="31" t="s">
        <v>201</v>
      </c>
      <c r="I8" s="31" t="s">
        <v>202</v>
      </c>
      <c r="J8" s="31" t="s">
        <v>203</v>
      </c>
      <c r="K8" s="31" t="s">
        <v>29</v>
      </c>
      <c r="L8" s="31" t="s">
        <v>60</v>
      </c>
    </row>
    <row r="9" spans="2:12" x14ac:dyDescent="0.25">
      <c r="B9" s="255">
        <v>1</v>
      </c>
      <c r="C9" s="256"/>
      <c r="D9" s="256"/>
      <c r="E9" s="256"/>
      <c r="F9" s="257"/>
      <c r="G9" s="33">
        <v>2</v>
      </c>
      <c r="H9" s="33">
        <v>3</v>
      </c>
      <c r="I9" s="33">
        <v>4</v>
      </c>
      <c r="J9" s="33">
        <v>5</v>
      </c>
      <c r="K9" s="33" t="s">
        <v>44</v>
      </c>
      <c r="L9" s="33" t="s">
        <v>45</v>
      </c>
    </row>
    <row r="10" spans="2:12" ht="15.75" x14ac:dyDescent="0.25">
      <c r="B10" s="155"/>
      <c r="C10" s="155"/>
      <c r="D10" s="155"/>
      <c r="E10" s="155"/>
      <c r="F10" s="155" t="s">
        <v>59</v>
      </c>
      <c r="G10" s="156">
        <v>1088797.3700000001</v>
      </c>
      <c r="H10" s="156">
        <v>1281928.8700000001</v>
      </c>
      <c r="I10" s="156">
        <v>1401789.17</v>
      </c>
      <c r="J10" s="157">
        <v>1342310.51</v>
      </c>
      <c r="K10" s="213">
        <f>J10/G10*100</f>
        <v>123.28377593344113</v>
      </c>
      <c r="L10" s="216">
        <v>96.38</v>
      </c>
    </row>
    <row r="11" spans="2:12" ht="15.75" x14ac:dyDescent="0.25">
      <c r="B11" s="155">
        <v>6</v>
      </c>
      <c r="C11" s="155"/>
      <c r="D11" s="155"/>
      <c r="E11" s="155"/>
      <c r="F11" s="155" t="s">
        <v>3</v>
      </c>
      <c r="G11" s="158">
        <v>1087797.3700000001</v>
      </c>
      <c r="H11" s="158">
        <v>1273971.1299999999</v>
      </c>
      <c r="I11" s="158">
        <v>1392671.43</v>
      </c>
      <c r="J11" s="156">
        <v>1342310.51</v>
      </c>
      <c r="K11" s="214">
        <f>J11/G11*100</f>
        <v>123.39710933480193</v>
      </c>
      <c r="L11" s="217">
        <v>96.38</v>
      </c>
    </row>
    <row r="12" spans="2:12" ht="31.5" x14ac:dyDescent="0.25">
      <c r="B12" s="155"/>
      <c r="C12" s="155">
        <v>63</v>
      </c>
      <c r="D12" s="155"/>
      <c r="E12" s="155"/>
      <c r="F12" s="155" t="s">
        <v>15</v>
      </c>
      <c r="G12" s="156">
        <v>850872.09</v>
      </c>
      <c r="H12" s="156">
        <v>990303.3</v>
      </c>
      <c r="I12" s="156">
        <v>1017663.68</v>
      </c>
      <c r="J12" s="157">
        <v>1018475.65</v>
      </c>
      <c r="K12" s="216">
        <v>119.7</v>
      </c>
      <c r="L12" s="216">
        <v>100.08</v>
      </c>
    </row>
    <row r="13" spans="2:12" ht="15.75" x14ac:dyDescent="0.25">
      <c r="B13" s="159"/>
      <c r="C13" s="159"/>
      <c r="D13" s="159">
        <v>631</v>
      </c>
      <c r="E13" s="159"/>
      <c r="F13" s="159" t="s">
        <v>36</v>
      </c>
      <c r="G13" s="156">
        <v>0</v>
      </c>
      <c r="H13" s="156">
        <v>0</v>
      </c>
      <c r="I13" s="156">
        <v>0</v>
      </c>
      <c r="J13" s="157">
        <v>0</v>
      </c>
      <c r="K13" s="216">
        <v>0</v>
      </c>
      <c r="L13" s="216">
        <v>0</v>
      </c>
    </row>
    <row r="14" spans="2:12" ht="15.75" x14ac:dyDescent="0.25">
      <c r="B14" s="160"/>
      <c r="C14" s="160"/>
      <c r="D14" s="160"/>
      <c r="E14" s="160">
        <v>6311</v>
      </c>
      <c r="F14" s="160" t="s">
        <v>37</v>
      </c>
      <c r="G14" s="154">
        <v>0</v>
      </c>
      <c r="H14" s="154">
        <v>0</v>
      </c>
      <c r="I14" s="154">
        <v>0</v>
      </c>
      <c r="J14" s="172">
        <v>0</v>
      </c>
      <c r="K14" s="217">
        <v>0</v>
      </c>
      <c r="L14" s="217">
        <v>0</v>
      </c>
    </row>
    <row r="15" spans="2:12" ht="31.5" x14ac:dyDescent="0.25">
      <c r="B15" s="159"/>
      <c r="C15" s="159"/>
      <c r="D15" s="159">
        <v>636</v>
      </c>
      <c r="E15" s="159"/>
      <c r="F15" s="161" t="s">
        <v>210</v>
      </c>
      <c r="G15" s="156">
        <v>845032.14</v>
      </c>
      <c r="H15" s="156">
        <v>976960.01</v>
      </c>
      <c r="I15" s="156">
        <v>996780.72</v>
      </c>
      <c r="J15" s="157">
        <v>1007904.09</v>
      </c>
      <c r="K15" s="216">
        <v>119.27</v>
      </c>
      <c r="L15" s="216">
        <v>101.16</v>
      </c>
    </row>
    <row r="16" spans="2:12" ht="30" x14ac:dyDescent="0.25">
      <c r="B16" s="160"/>
      <c r="C16" s="160"/>
      <c r="D16" s="160"/>
      <c r="E16" s="160">
        <v>6361</v>
      </c>
      <c r="F16" s="162" t="s">
        <v>210</v>
      </c>
      <c r="G16" s="154">
        <v>829705.26</v>
      </c>
      <c r="H16" s="154">
        <v>962360.5</v>
      </c>
      <c r="I16" s="154">
        <v>989208.17</v>
      </c>
      <c r="J16" s="172">
        <v>995232.16</v>
      </c>
      <c r="K16" s="217">
        <v>119.95</v>
      </c>
      <c r="L16" s="217">
        <v>100.61</v>
      </c>
    </row>
    <row r="17" spans="1:12" ht="45" x14ac:dyDescent="0.25">
      <c r="B17" s="160"/>
      <c r="C17" s="160"/>
      <c r="D17" s="160"/>
      <c r="E17" s="160">
        <v>6362</v>
      </c>
      <c r="F17" s="162" t="s">
        <v>211</v>
      </c>
      <c r="G17" s="154">
        <v>15326.88</v>
      </c>
      <c r="H17" s="154">
        <v>14599.51</v>
      </c>
      <c r="I17" s="154">
        <v>7572.55</v>
      </c>
      <c r="J17" s="172">
        <v>12671.93</v>
      </c>
      <c r="K17" s="217">
        <v>82.68</v>
      </c>
      <c r="L17" s="217">
        <v>167.34</v>
      </c>
    </row>
    <row r="18" spans="1:12" ht="31.5" x14ac:dyDescent="0.25">
      <c r="B18" s="159"/>
      <c r="C18" s="159"/>
      <c r="D18" s="159">
        <v>639</v>
      </c>
      <c r="E18" s="159"/>
      <c r="F18" s="161" t="s">
        <v>212</v>
      </c>
      <c r="G18" s="156">
        <v>5839.95</v>
      </c>
      <c r="H18" s="156">
        <v>13343.29</v>
      </c>
      <c r="I18" s="156">
        <v>20882.96</v>
      </c>
      <c r="J18" s="157">
        <v>10571.56</v>
      </c>
      <c r="K18" s="216">
        <v>181.02</v>
      </c>
      <c r="L18" s="216">
        <v>50.62</v>
      </c>
    </row>
    <row r="19" spans="1:12" ht="30" x14ac:dyDescent="0.25">
      <c r="B19" s="159"/>
      <c r="C19" s="160"/>
      <c r="D19" s="160"/>
      <c r="E19" s="160">
        <v>6391</v>
      </c>
      <c r="F19" s="162" t="s">
        <v>213</v>
      </c>
      <c r="G19" s="154">
        <v>0</v>
      </c>
      <c r="H19" s="154">
        <v>0</v>
      </c>
      <c r="I19" s="154">
        <v>0</v>
      </c>
      <c r="J19" s="172">
        <v>3031.89</v>
      </c>
      <c r="K19" s="217">
        <v>0</v>
      </c>
      <c r="L19" s="217">
        <v>0</v>
      </c>
    </row>
    <row r="20" spans="1:12" ht="45" x14ac:dyDescent="0.25">
      <c r="B20" s="160"/>
      <c r="C20" s="160"/>
      <c r="D20" s="163"/>
      <c r="E20" s="163">
        <v>6393</v>
      </c>
      <c r="F20" s="162" t="s">
        <v>214</v>
      </c>
      <c r="G20" s="154">
        <v>5839.95</v>
      </c>
      <c r="H20" s="154">
        <v>13343.29</v>
      </c>
      <c r="I20" s="154">
        <v>20882.96</v>
      </c>
      <c r="J20" s="172">
        <v>7539.67</v>
      </c>
      <c r="K20" s="217">
        <v>129.11000000000001</v>
      </c>
      <c r="L20" s="217">
        <v>36.1</v>
      </c>
    </row>
    <row r="21" spans="1:12" ht="47.25" x14ac:dyDescent="0.25">
      <c r="B21" s="159"/>
      <c r="C21" s="159">
        <v>65</v>
      </c>
      <c r="D21" s="164"/>
      <c r="E21" s="164"/>
      <c r="F21" s="161" t="s">
        <v>215</v>
      </c>
      <c r="G21" s="156">
        <v>15575.84</v>
      </c>
      <c r="H21" s="156">
        <v>3892.56</v>
      </c>
      <c r="I21" s="156">
        <v>3892.55</v>
      </c>
      <c r="J21" s="157">
        <v>1117.05</v>
      </c>
      <c r="K21" s="216">
        <v>7.17</v>
      </c>
      <c r="L21" s="216">
        <v>28.7</v>
      </c>
    </row>
    <row r="22" spans="1:12" ht="15.75" x14ac:dyDescent="0.25">
      <c r="B22" s="160"/>
      <c r="C22" s="160"/>
      <c r="D22" s="163">
        <v>652</v>
      </c>
      <c r="E22" s="163"/>
      <c r="F22" s="160" t="s">
        <v>216</v>
      </c>
      <c r="G22" s="154">
        <v>15575.84</v>
      </c>
      <c r="H22" s="154">
        <v>3982.56</v>
      </c>
      <c r="I22" s="154">
        <v>3892.55</v>
      </c>
      <c r="J22" s="172">
        <v>1117.05</v>
      </c>
      <c r="K22" s="217">
        <v>7.17</v>
      </c>
      <c r="L22" s="217">
        <v>28.7</v>
      </c>
    </row>
    <row r="23" spans="1:12" ht="15.75" x14ac:dyDescent="0.25">
      <c r="B23" s="160"/>
      <c r="C23" s="160"/>
      <c r="D23" s="163"/>
      <c r="E23" s="163">
        <v>6526</v>
      </c>
      <c r="F23" s="163" t="s">
        <v>217</v>
      </c>
      <c r="G23" s="154">
        <v>15575.84</v>
      </c>
      <c r="H23" s="154">
        <v>3892.55</v>
      </c>
      <c r="I23" s="154">
        <v>3892.55</v>
      </c>
      <c r="J23" s="172">
        <v>1117.05</v>
      </c>
      <c r="K23" s="217">
        <v>7.17</v>
      </c>
      <c r="L23" s="217">
        <v>28.7</v>
      </c>
    </row>
    <row r="24" spans="1:12" ht="31.5" x14ac:dyDescent="0.25">
      <c r="B24" s="159"/>
      <c r="C24" s="159">
        <v>66</v>
      </c>
      <c r="D24" s="164"/>
      <c r="E24" s="164"/>
      <c r="F24" s="155" t="s">
        <v>18</v>
      </c>
      <c r="G24" s="156">
        <v>265.45</v>
      </c>
      <c r="H24" s="156">
        <v>1010.16</v>
      </c>
      <c r="I24" s="156">
        <v>1010.16</v>
      </c>
      <c r="J24" s="157">
        <v>313.67</v>
      </c>
      <c r="K24" s="216">
        <v>118.17</v>
      </c>
      <c r="L24" s="216">
        <v>31.05</v>
      </c>
    </row>
    <row r="25" spans="1:12" ht="30" x14ac:dyDescent="0.25">
      <c r="B25" s="160"/>
      <c r="C25" s="159"/>
      <c r="D25" s="163">
        <v>661</v>
      </c>
      <c r="E25" s="163"/>
      <c r="F25" s="165" t="s">
        <v>38</v>
      </c>
      <c r="G25" s="154">
        <v>265.45</v>
      </c>
      <c r="H25" s="154">
        <v>990.16</v>
      </c>
      <c r="I25" s="154">
        <v>990.16</v>
      </c>
      <c r="J25" s="172">
        <v>293.67</v>
      </c>
      <c r="K25" s="217">
        <v>110.63</v>
      </c>
      <c r="L25" s="217">
        <v>29.66</v>
      </c>
    </row>
    <row r="26" spans="1:12" ht="15.75" x14ac:dyDescent="0.25">
      <c r="B26" s="160"/>
      <c r="C26" s="159"/>
      <c r="D26" s="163"/>
      <c r="E26" s="163">
        <v>6615</v>
      </c>
      <c r="F26" s="165" t="s">
        <v>206</v>
      </c>
      <c r="G26" s="154">
        <v>265.45</v>
      </c>
      <c r="H26" s="154">
        <v>990.16</v>
      </c>
      <c r="I26" s="154">
        <v>990.16</v>
      </c>
      <c r="J26" s="172">
        <v>293.67</v>
      </c>
      <c r="K26" s="217">
        <v>110.63</v>
      </c>
      <c r="L26" s="217">
        <v>29.66</v>
      </c>
    </row>
    <row r="27" spans="1:12" ht="15.75" x14ac:dyDescent="0.25">
      <c r="B27" s="160"/>
      <c r="C27" s="159"/>
      <c r="D27" s="163">
        <v>663</v>
      </c>
      <c r="E27" s="163"/>
      <c r="F27" s="165" t="s">
        <v>218</v>
      </c>
      <c r="G27" s="154">
        <v>0</v>
      </c>
      <c r="H27" s="154">
        <v>20</v>
      </c>
      <c r="I27" s="154">
        <v>20</v>
      </c>
      <c r="J27" s="172">
        <v>20</v>
      </c>
      <c r="K27" s="217">
        <v>0</v>
      </c>
      <c r="L27" s="217">
        <v>100</v>
      </c>
    </row>
    <row r="28" spans="1:12" ht="30" x14ac:dyDescent="0.25">
      <c r="B28" s="160"/>
      <c r="C28" s="159"/>
      <c r="D28" s="163"/>
      <c r="E28" s="163">
        <v>6631</v>
      </c>
      <c r="F28" s="165" t="s">
        <v>205</v>
      </c>
      <c r="G28" s="154">
        <v>0</v>
      </c>
      <c r="H28" s="154">
        <v>20</v>
      </c>
      <c r="I28" s="154">
        <v>20</v>
      </c>
      <c r="J28" s="172">
        <v>20</v>
      </c>
      <c r="K28" s="217">
        <v>0</v>
      </c>
      <c r="L28" s="217">
        <v>100</v>
      </c>
    </row>
    <row r="29" spans="1:12" ht="31.5" x14ac:dyDescent="0.25">
      <c r="A29" s="153"/>
      <c r="B29" s="159"/>
      <c r="C29" s="159">
        <v>67</v>
      </c>
      <c r="D29" s="164"/>
      <c r="E29" s="164"/>
      <c r="F29" s="155" t="s">
        <v>219</v>
      </c>
      <c r="G29" s="156">
        <v>222083.99</v>
      </c>
      <c r="H29" s="156">
        <v>278765.11</v>
      </c>
      <c r="I29" s="156">
        <v>370105.04</v>
      </c>
      <c r="J29" s="157">
        <v>322404.14</v>
      </c>
      <c r="K29" s="216">
        <v>145.16999999999999</v>
      </c>
      <c r="L29" s="216">
        <v>87.11</v>
      </c>
    </row>
    <row r="30" spans="1:12" ht="45" x14ac:dyDescent="0.25">
      <c r="B30" s="160"/>
      <c r="C30" s="159"/>
      <c r="D30" s="163">
        <v>671</v>
      </c>
      <c r="E30" s="163"/>
      <c r="F30" s="165" t="s">
        <v>220</v>
      </c>
      <c r="G30" s="154">
        <v>222083.99</v>
      </c>
      <c r="H30" s="154">
        <v>278765.11</v>
      </c>
      <c r="I30" s="154">
        <v>370105.04</v>
      </c>
      <c r="J30" s="172">
        <v>322404.14</v>
      </c>
      <c r="K30" s="217">
        <v>145.16999999999999</v>
      </c>
      <c r="L30" s="217">
        <v>87.11</v>
      </c>
    </row>
    <row r="31" spans="1:12" ht="30" x14ac:dyDescent="0.25">
      <c r="B31" s="160"/>
      <c r="C31" s="159"/>
      <c r="D31" s="163"/>
      <c r="E31" s="163">
        <v>6711</v>
      </c>
      <c r="F31" s="165" t="s">
        <v>207</v>
      </c>
      <c r="G31" s="154">
        <v>221440.32</v>
      </c>
      <c r="H31" s="154">
        <v>278765.11</v>
      </c>
      <c r="I31" s="154">
        <v>355012.68</v>
      </c>
      <c r="J31" s="172">
        <v>309891.78000000003</v>
      </c>
      <c r="K31" s="217">
        <v>139.94</v>
      </c>
      <c r="L31" s="217">
        <v>87.29</v>
      </c>
    </row>
    <row r="32" spans="1:12" ht="45" x14ac:dyDescent="0.25">
      <c r="B32" s="160"/>
      <c r="C32" s="159"/>
      <c r="D32" s="163"/>
      <c r="E32" s="163">
        <v>6712</v>
      </c>
      <c r="F32" s="165" t="s">
        <v>209</v>
      </c>
      <c r="G32" s="154">
        <v>643.66999999999996</v>
      </c>
      <c r="H32" s="154">
        <v>0</v>
      </c>
      <c r="I32" s="154">
        <v>15092.36</v>
      </c>
      <c r="J32" s="172">
        <v>12512.36</v>
      </c>
      <c r="K32" s="218">
        <v>1943.91</v>
      </c>
      <c r="L32" s="217">
        <v>82.91</v>
      </c>
    </row>
    <row r="33" spans="2:12" ht="15.75" x14ac:dyDescent="0.25">
      <c r="B33" s="160"/>
      <c r="C33" s="160"/>
      <c r="D33" s="163"/>
      <c r="E33" s="163"/>
      <c r="F33" s="165" t="s">
        <v>22</v>
      </c>
      <c r="G33" s="154">
        <v>0</v>
      </c>
      <c r="H33" s="154">
        <v>0</v>
      </c>
      <c r="I33" s="154">
        <v>0</v>
      </c>
      <c r="J33" s="172">
        <v>0</v>
      </c>
      <c r="K33" s="214">
        <v>0</v>
      </c>
      <c r="L33" s="214">
        <v>0</v>
      </c>
    </row>
    <row r="34" spans="2:12" ht="15.75" x14ac:dyDescent="0.25">
      <c r="B34" s="159">
        <v>7</v>
      </c>
      <c r="C34" s="160"/>
      <c r="D34" s="163"/>
      <c r="E34" s="163"/>
      <c r="F34" s="165" t="s">
        <v>27</v>
      </c>
      <c r="G34" s="219">
        <v>0</v>
      </c>
      <c r="H34" s="219">
        <v>0</v>
      </c>
      <c r="I34" s="219">
        <v>0</v>
      </c>
      <c r="J34" s="219">
        <v>0</v>
      </c>
      <c r="K34" s="214">
        <v>0</v>
      </c>
      <c r="L34" s="214">
        <v>0</v>
      </c>
    </row>
    <row r="35" spans="2:12" ht="30.75" customHeight="1" x14ac:dyDescent="0.25">
      <c r="B35" s="160"/>
      <c r="C35" s="160">
        <v>72</v>
      </c>
      <c r="D35" s="163"/>
      <c r="E35" s="163"/>
      <c r="F35" s="162" t="s">
        <v>28</v>
      </c>
      <c r="G35" s="154">
        <v>0</v>
      </c>
      <c r="H35" s="154">
        <v>0</v>
      </c>
      <c r="I35" s="154">
        <v>0</v>
      </c>
      <c r="J35" s="172">
        <v>0</v>
      </c>
      <c r="K35" s="214">
        <v>0</v>
      </c>
      <c r="L35" s="214">
        <v>0</v>
      </c>
    </row>
    <row r="36" spans="2:12" ht="15.75" x14ac:dyDescent="0.25">
      <c r="B36" s="160"/>
      <c r="C36" s="160"/>
      <c r="D36" s="160">
        <v>721</v>
      </c>
      <c r="E36" s="160"/>
      <c r="F36" s="162" t="s">
        <v>39</v>
      </c>
      <c r="G36" s="154">
        <v>0</v>
      </c>
      <c r="H36" s="154">
        <v>0</v>
      </c>
      <c r="I36" s="154">
        <v>0</v>
      </c>
      <c r="J36" s="172">
        <v>0</v>
      </c>
      <c r="K36" s="214">
        <v>0</v>
      </c>
      <c r="L36" s="214">
        <v>0</v>
      </c>
    </row>
    <row r="37" spans="2:12" ht="15.75" x14ac:dyDescent="0.25">
      <c r="B37" s="160"/>
      <c r="C37" s="160"/>
      <c r="D37" s="160"/>
      <c r="E37" s="160">
        <v>7211</v>
      </c>
      <c r="F37" s="162" t="s">
        <v>40</v>
      </c>
      <c r="G37" s="154">
        <v>0</v>
      </c>
      <c r="H37" s="154">
        <v>0</v>
      </c>
      <c r="I37" s="154">
        <v>0</v>
      </c>
      <c r="J37" s="172">
        <v>0</v>
      </c>
      <c r="K37" s="214">
        <v>0</v>
      </c>
      <c r="L37" s="214">
        <v>0</v>
      </c>
    </row>
    <row r="38" spans="2:12" ht="15.75" x14ac:dyDescent="0.25">
      <c r="B38" s="160"/>
      <c r="C38" s="160"/>
      <c r="D38" s="160"/>
      <c r="E38" s="160"/>
      <c r="F38" s="162"/>
      <c r="G38" s="154"/>
      <c r="H38" s="154"/>
      <c r="I38" s="154"/>
      <c r="J38" s="172"/>
      <c r="K38" s="214"/>
      <c r="L38" s="214"/>
    </row>
    <row r="39" spans="2:12" ht="30" x14ac:dyDescent="0.25">
      <c r="B39" s="160"/>
      <c r="C39" s="160">
        <v>42</v>
      </c>
      <c r="D39" s="160"/>
      <c r="E39" s="160"/>
      <c r="F39" s="162" t="s">
        <v>221</v>
      </c>
      <c r="G39" s="154">
        <v>7957.74</v>
      </c>
      <c r="H39" s="154">
        <v>7957.74</v>
      </c>
      <c r="I39" s="154">
        <v>9117.74</v>
      </c>
      <c r="J39" s="172"/>
      <c r="K39" s="214"/>
      <c r="L39" s="214"/>
    </row>
    <row r="40" spans="2:12" s="262" customFormat="1" ht="18" customHeight="1" x14ac:dyDescent="0.25"/>
    <row r="41" spans="2:12" ht="36.75" customHeight="1" x14ac:dyDescent="0.25">
      <c r="B41" s="258" t="s">
        <v>7</v>
      </c>
      <c r="C41" s="259"/>
      <c r="D41" s="259"/>
      <c r="E41" s="259"/>
      <c r="F41" s="260"/>
      <c r="G41" s="31" t="s">
        <v>200</v>
      </c>
      <c r="H41" s="31" t="s">
        <v>201</v>
      </c>
      <c r="I41" s="31" t="s">
        <v>202</v>
      </c>
      <c r="J41" s="31" t="s">
        <v>204</v>
      </c>
      <c r="K41" s="31" t="s">
        <v>29</v>
      </c>
      <c r="L41" s="31" t="s">
        <v>60</v>
      </c>
    </row>
    <row r="42" spans="2:12" x14ac:dyDescent="0.25">
      <c r="B42" s="255">
        <v>1</v>
      </c>
      <c r="C42" s="256"/>
      <c r="D42" s="256"/>
      <c r="E42" s="256"/>
      <c r="F42" s="257"/>
      <c r="G42" s="33">
        <v>2</v>
      </c>
      <c r="H42" s="33">
        <v>3</v>
      </c>
      <c r="I42" s="33">
        <v>4</v>
      </c>
      <c r="J42" s="33">
        <v>5</v>
      </c>
      <c r="K42" s="33" t="s">
        <v>44</v>
      </c>
      <c r="L42" s="33" t="s">
        <v>45</v>
      </c>
    </row>
    <row r="43" spans="2:12" ht="15.75" x14ac:dyDescent="0.25">
      <c r="B43" s="155"/>
      <c r="C43" s="155"/>
      <c r="D43" s="155"/>
      <c r="E43" s="155"/>
      <c r="F43" s="155" t="s">
        <v>58</v>
      </c>
      <c r="G43" s="156">
        <v>1087085.42</v>
      </c>
      <c r="H43" s="156">
        <f>H44+H81</f>
        <v>1281928.8700000001</v>
      </c>
      <c r="I43" s="156">
        <f>I44+I81</f>
        <v>1401789.17</v>
      </c>
      <c r="J43" s="157">
        <v>1381740.25</v>
      </c>
      <c r="K43" s="213">
        <f t="shared" ref="K43:K66" si="0">J43/G43*100</f>
        <v>127.10503007206187</v>
      </c>
      <c r="L43" s="213">
        <f t="shared" ref="L43:L78" si="1">J43/I43*100</f>
        <v>98.569762099103684</v>
      </c>
    </row>
    <row r="44" spans="2:12" ht="15.75" x14ac:dyDescent="0.25">
      <c r="B44" s="155">
        <v>3</v>
      </c>
      <c r="C44" s="155"/>
      <c r="D44" s="155"/>
      <c r="E44" s="155"/>
      <c r="F44" s="155" t="s">
        <v>4</v>
      </c>
      <c r="G44" s="156">
        <v>1064438.05</v>
      </c>
      <c r="H44" s="156">
        <f>H45+H52+H78</f>
        <v>1244122.2200000002</v>
      </c>
      <c r="I44" s="156">
        <f>I45+I52+I78</f>
        <v>1347490.74</v>
      </c>
      <c r="J44" s="157">
        <f>J45+J52+J78</f>
        <v>1361798.98</v>
      </c>
      <c r="K44" s="213">
        <f t="shared" si="0"/>
        <v>127.93595456306733</v>
      </c>
      <c r="L44" s="213">
        <f t="shared" si="1"/>
        <v>101.06184328955017</v>
      </c>
    </row>
    <row r="45" spans="2:12" s="153" customFormat="1" ht="15.75" x14ac:dyDescent="0.25">
      <c r="B45" s="155"/>
      <c r="C45" s="155">
        <v>31</v>
      </c>
      <c r="D45" s="155"/>
      <c r="E45" s="155"/>
      <c r="F45" s="155" t="s">
        <v>5</v>
      </c>
      <c r="G45" s="156">
        <v>784372.11</v>
      </c>
      <c r="H45" s="156">
        <v>869192.01</v>
      </c>
      <c r="I45" s="156">
        <f>I46+I48+I50</f>
        <v>894462.98999999987</v>
      </c>
      <c r="J45" s="157">
        <f>J46+J48+J50</f>
        <v>915076.97</v>
      </c>
      <c r="K45" s="213">
        <f t="shared" si="0"/>
        <v>116.66362920527604</v>
      </c>
      <c r="L45" s="213">
        <f t="shared" si="1"/>
        <v>102.304620787049</v>
      </c>
    </row>
    <row r="46" spans="2:12" ht="15.75" x14ac:dyDescent="0.25">
      <c r="B46" s="155"/>
      <c r="C46" s="165"/>
      <c r="D46" s="155">
        <v>311</v>
      </c>
      <c r="E46" s="155"/>
      <c r="F46" s="155" t="s">
        <v>239</v>
      </c>
      <c r="G46" s="156">
        <v>650379.16</v>
      </c>
      <c r="H46" s="156">
        <v>720376.86</v>
      </c>
      <c r="I46" s="156">
        <v>740747.19</v>
      </c>
      <c r="J46" s="157">
        <v>753068.56</v>
      </c>
      <c r="K46" s="213">
        <f t="shared" si="0"/>
        <v>115.78915904993019</v>
      </c>
      <c r="L46" s="213">
        <f t="shared" si="1"/>
        <v>101.66337046786505</v>
      </c>
    </row>
    <row r="47" spans="2:12" ht="15.75" x14ac:dyDescent="0.25">
      <c r="B47" s="155"/>
      <c r="C47" s="165"/>
      <c r="D47" s="165"/>
      <c r="E47" s="165">
        <v>31111</v>
      </c>
      <c r="F47" s="165" t="s">
        <v>240</v>
      </c>
      <c r="G47" s="154">
        <v>652379.16</v>
      </c>
      <c r="H47" s="154">
        <v>720376.86</v>
      </c>
      <c r="I47" s="154">
        <v>740747.19</v>
      </c>
      <c r="J47" s="172">
        <v>753068.56</v>
      </c>
      <c r="K47" s="214">
        <f t="shared" si="0"/>
        <v>115.43418401041505</v>
      </c>
      <c r="L47" s="214">
        <f t="shared" si="1"/>
        <v>101.66337046786505</v>
      </c>
    </row>
    <row r="48" spans="2:12" ht="15.75" x14ac:dyDescent="0.25">
      <c r="B48" s="155"/>
      <c r="C48" s="165"/>
      <c r="D48" s="155">
        <v>312</v>
      </c>
      <c r="E48" s="155"/>
      <c r="F48" s="155" t="s">
        <v>139</v>
      </c>
      <c r="G48" s="156">
        <v>27618.09</v>
      </c>
      <c r="H48" s="156">
        <v>31397.19</v>
      </c>
      <c r="I48" s="156">
        <v>32600.85</v>
      </c>
      <c r="J48" s="157">
        <v>38078.980000000003</v>
      </c>
      <c r="K48" s="213">
        <f t="shared" si="0"/>
        <v>137.87694949216259</v>
      </c>
      <c r="L48" s="213">
        <f t="shared" si="1"/>
        <v>116.80364162284114</v>
      </c>
    </row>
    <row r="49" spans="2:12" ht="15.75" x14ac:dyDescent="0.25">
      <c r="B49" s="155"/>
      <c r="C49" s="165"/>
      <c r="D49" s="165"/>
      <c r="E49" s="165">
        <v>3121</v>
      </c>
      <c r="F49" s="165" t="s">
        <v>139</v>
      </c>
      <c r="G49" s="154">
        <v>27618.09</v>
      </c>
      <c r="H49" s="154">
        <v>31397.19</v>
      </c>
      <c r="I49" s="154">
        <v>32600.85</v>
      </c>
      <c r="J49" s="172">
        <v>38078.980000000003</v>
      </c>
      <c r="K49" s="214">
        <f t="shared" si="0"/>
        <v>137.87694949216259</v>
      </c>
      <c r="L49" s="214">
        <f t="shared" si="1"/>
        <v>116.80364162284114</v>
      </c>
    </row>
    <row r="50" spans="2:12" ht="15.75" x14ac:dyDescent="0.25">
      <c r="B50" s="155"/>
      <c r="C50" s="165"/>
      <c r="D50" s="155">
        <v>313</v>
      </c>
      <c r="E50" s="155"/>
      <c r="F50" s="155" t="s">
        <v>241</v>
      </c>
      <c r="G50" s="156">
        <v>106374.86</v>
      </c>
      <c r="H50" s="156">
        <v>117417.96</v>
      </c>
      <c r="I50" s="156">
        <v>121114.95</v>
      </c>
      <c r="J50" s="157">
        <v>123929.43</v>
      </c>
      <c r="K50" s="213">
        <f t="shared" si="0"/>
        <v>116.50255520900332</v>
      </c>
      <c r="L50" s="213">
        <f t="shared" si="1"/>
        <v>102.32380891046068</v>
      </c>
    </row>
    <row r="51" spans="2:12" ht="30" x14ac:dyDescent="0.25">
      <c r="B51" s="155"/>
      <c r="C51" s="165"/>
      <c r="D51" s="165"/>
      <c r="E51" s="165">
        <v>3132</v>
      </c>
      <c r="F51" s="165" t="s">
        <v>242</v>
      </c>
      <c r="G51" s="154">
        <v>106374.86</v>
      </c>
      <c r="H51" s="154">
        <v>117417.96</v>
      </c>
      <c r="I51" s="154">
        <v>121114.95</v>
      </c>
      <c r="J51" s="172">
        <v>123929.43</v>
      </c>
      <c r="K51" s="214">
        <f t="shared" si="0"/>
        <v>116.50255520900332</v>
      </c>
      <c r="L51" s="214">
        <f t="shared" si="1"/>
        <v>102.32380891046068</v>
      </c>
    </row>
    <row r="52" spans="2:12" ht="15.75" x14ac:dyDescent="0.25">
      <c r="B52" s="159"/>
      <c r="C52" s="159">
        <v>32</v>
      </c>
      <c r="D52" s="164"/>
      <c r="E52" s="164"/>
      <c r="F52" s="159" t="s">
        <v>12</v>
      </c>
      <c r="G52" s="156">
        <v>280065.94</v>
      </c>
      <c r="H52" s="156">
        <v>374435.15</v>
      </c>
      <c r="I52" s="156">
        <f>I53+I57+I62+I71</f>
        <v>452532.69</v>
      </c>
      <c r="J52" s="157">
        <f>J53+J57+J62+J71</f>
        <v>446226.95000000007</v>
      </c>
      <c r="K52" s="213">
        <f t="shared" si="0"/>
        <v>159.32924581975232</v>
      </c>
      <c r="L52" s="213">
        <f t="shared" si="1"/>
        <v>98.606566964256231</v>
      </c>
    </row>
    <row r="53" spans="2:12" ht="15.75" x14ac:dyDescent="0.25">
      <c r="B53" s="160"/>
      <c r="C53" s="160"/>
      <c r="D53" s="159">
        <v>321</v>
      </c>
      <c r="E53" s="159"/>
      <c r="F53" s="159" t="s">
        <v>42</v>
      </c>
      <c r="G53" s="156">
        <v>64609.4</v>
      </c>
      <c r="H53" s="156">
        <v>69825.039999999994</v>
      </c>
      <c r="I53" s="156">
        <f>I54+I55+I56</f>
        <v>69995.809999999983</v>
      </c>
      <c r="J53" s="157">
        <f>J54+J55+J56</f>
        <v>68122.599999999991</v>
      </c>
      <c r="K53" s="213">
        <f t="shared" si="0"/>
        <v>105.43759886332327</v>
      </c>
      <c r="L53" s="213">
        <f t="shared" si="1"/>
        <v>97.323825526127933</v>
      </c>
    </row>
    <row r="54" spans="2:12" ht="15.75" x14ac:dyDescent="0.25">
      <c r="B54" s="160"/>
      <c r="C54" s="159"/>
      <c r="D54" s="160"/>
      <c r="E54" s="160">
        <v>3211</v>
      </c>
      <c r="F54" s="162" t="s">
        <v>43</v>
      </c>
      <c r="G54" s="154">
        <v>4533.2700000000004</v>
      </c>
      <c r="H54" s="154">
        <v>2369.94</v>
      </c>
      <c r="I54" s="154">
        <v>2673.43</v>
      </c>
      <c r="J54" s="172">
        <v>1517.09</v>
      </c>
      <c r="K54" s="214">
        <f t="shared" si="0"/>
        <v>33.465688123584073</v>
      </c>
      <c r="L54" s="214">
        <f t="shared" si="1"/>
        <v>56.74695054667599</v>
      </c>
    </row>
    <row r="55" spans="2:12" ht="30" x14ac:dyDescent="0.25">
      <c r="B55" s="160"/>
      <c r="C55" s="159"/>
      <c r="D55" s="160"/>
      <c r="E55" s="160">
        <v>3212</v>
      </c>
      <c r="F55" s="162" t="s">
        <v>243</v>
      </c>
      <c r="G55" s="154">
        <v>58279.46</v>
      </c>
      <c r="H55" s="154">
        <v>66494.12</v>
      </c>
      <c r="I55" s="154">
        <v>66361.399999999994</v>
      </c>
      <c r="J55" s="172">
        <v>65644.53</v>
      </c>
      <c r="K55" s="214">
        <f t="shared" si="0"/>
        <v>112.63750556370975</v>
      </c>
      <c r="L55" s="214">
        <f t="shared" si="1"/>
        <v>98.919748528512059</v>
      </c>
    </row>
    <row r="56" spans="2:12" ht="15.75" x14ac:dyDescent="0.25">
      <c r="B56" s="160"/>
      <c r="C56" s="159"/>
      <c r="D56" s="160"/>
      <c r="E56" s="160">
        <v>3213</v>
      </c>
      <c r="F56" s="162" t="s">
        <v>94</v>
      </c>
      <c r="G56" s="154">
        <v>1796.67</v>
      </c>
      <c r="H56" s="154">
        <v>960.98</v>
      </c>
      <c r="I56" s="154">
        <v>960.98</v>
      </c>
      <c r="J56" s="172">
        <v>960.98</v>
      </c>
      <c r="K56" s="214">
        <f t="shared" si="0"/>
        <v>53.486728224994017</v>
      </c>
      <c r="L56" s="214">
        <f t="shared" si="1"/>
        <v>100</v>
      </c>
    </row>
    <row r="57" spans="2:12" ht="15.75" x14ac:dyDescent="0.25">
      <c r="B57" s="160"/>
      <c r="C57" s="159"/>
      <c r="D57" s="159">
        <v>322</v>
      </c>
      <c r="E57" s="159"/>
      <c r="F57" s="161" t="s">
        <v>244</v>
      </c>
      <c r="G57" s="156">
        <v>58553.95</v>
      </c>
      <c r="H57" s="156">
        <v>80609.759999999995</v>
      </c>
      <c r="I57" s="156">
        <f>I58+I59+I60+I61</f>
        <v>111100.68000000001</v>
      </c>
      <c r="J57" s="157">
        <f>J58+J59+J60+J61</f>
        <v>104988.95999999999</v>
      </c>
      <c r="K57" s="213">
        <f t="shared" si="0"/>
        <v>179.30295052682183</v>
      </c>
      <c r="L57" s="213">
        <f t="shared" si="1"/>
        <v>94.498935560070365</v>
      </c>
    </row>
    <row r="58" spans="2:12" ht="30" x14ac:dyDescent="0.25">
      <c r="B58" s="160"/>
      <c r="C58" s="159"/>
      <c r="D58" s="160"/>
      <c r="E58" s="160">
        <v>3221</v>
      </c>
      <c r="F58" s="162" t="s">
        <v>245</v>
      </c>
      <c r="G58" s="154">
        <v>12329.95</v>
      </c>
      <c r="H58" s="154">
        <v>3327.22</v>
      </c>
      <c r="I58" s="154">
        <v>4705.6899999999996</v>
      </c>
      <c r="J58" s="172">
        <v>5061.1000000000004</v>
      </c>
      <c r="K58" s="214">
        <f t="shared" si="0"/>
        <v>41.047206193050258</v>
      </c>
      <c r="L58" s="214">
        <f t="shared" si="1"/>
        <v>107.55277121952362</v>
      </c>
    </row>
    <row r="59" spans="2:12" ht="15.75" x14ac:dyDescent="0.25">
      <c r="B59" s="160"/>
      <c r="C59" s="159"/>
      <c r="D59" s="160"/>
      <c r="E59" s="160">
        <v>3222</v>
      </c>
      <c r="F59" s="162" t="s">
        <v>96</v>
      </c>
      <c r="G59" s="154">
        <v>15693.23</v>
      </c>
      <c r="H59" s="154">
        <v>36532.910000000003</v>
      </c>
      <c r="I59" s="154">
        <v>48699.94</v>
      </c>
      <c r="J59" s="172">
        <v>42332.81</v>
      </c>
      <c r="K59" s="214">
        <f t="shared" si="0"/>
        <v>269.75205231810151</v>
      </c>
      <c r="L59" s="214">
        <f t="shared" si="1"/>
        <v>86.925794980445545</v>
      </c>
    </row>
    <row r="60" spans="2:12" ht="15.75" x14ac:dyDescent="0.25">
      <c r="B60" s="160"/>
      <c r="C60" s="159"/>
      <c r="D60" s="160"/>
      <c r="E60" s="160">
        <v>3223</v>
      </c>
      <c r="F60" s="162" t="s">
        <v>246</v>
      </c>
      <c r="G60" s="154">
        <v>28591.66</v>
      </c>
      <c r="H60" s="154">
        <v>37772</v>
      </c>
      <c r="I60" s="154">
        <v>55929.39</v>
      </c>
      <c r="J60" s="172">
        <v>55929.39</v>
      </c>
      <c r="K60" s="214">
        <f t="shared" si="0"/>
        <v>195.61435047842625</v>
      </c>
      <c r="L60" s="214">
        <f t="shared" si="1"/>
        <v>100</v>
      </c>
    </row>
    <row r="61" spans="2:12" ht="30" x14ac:dyDescent="0.25">
      <c r="B61" s="160"/>
      <c r="C61" s="159"/>
      <c r="D61" s="160"/>
      <c r="E61" s="160">
        <v>3224</v>
      </c>
      <c r="F61" s="162" t="s">
        <v>247</v>
      </c>
      <c r="G61" s="154">
        <v>1939.11</v>
      </c>
      <c r="H61" s="154">
        <v>2977.63</v>
      </c>
      <c r="I61" s="154">
        <v>1765.66</v>
      </c>
      <c r="J61" s="172">
        <v>1665.66</v>
      </c>
      <c r="K61" s="214">
        <f t="shared" si="0"/>
        <v>85.898169778919211</v>
      </c>
      <c r="L61" s="214">
        <f t="shared" si="1"/>
        <v>94.336395455523714</v>
      </c>
    </row>
    <row r="62" spans="2:12" ht="15.75" x14ac:dyDescent="0.25">
      <c r="B62" s="160"/>
      <c r="C62" s="159"/>
      <c r="D62" s="159">
        <v>323</v>
      </c>
      <c r="E62" s="159"/>
      <c r="F62" s="161" t="s">
        <v>248</v>
      </c>
      <c r="G62" s="156">
        <v>151334.9</v>
      </c>
      <c r="H62" s="156">
        <v>214974.43</v>
      </c>
      <c r="I62" s="156">
        <f>I63+I64+I65+I66+I67+I68+I69+I70</f>
        <v>261838.39</v>
      </c>
      <c r="J62" s="157">
        <f>J63+J64+J65+J66+J67+J68+J69+J70</f>
        <v>269100.81000000006</v>
      </c>
      <c r="K62" s="213">
        <f t="shared" si="0"/>
        <v>177.8180776542622</v>
      </c>
      <c r="L62" s="213">
        <f t="shared" si="1"/>
        <v>102.77362689252712</v>
      </c>
    </row>
    <row r="63" spans="2:12" ht="15.75" x14ac:dyDescent="0.25">
      <c r="B63" s="160"/>
      <c r="C63" s="159"/>
      <c r="D63" s="160"/>
      <c r="E63" s="160">
        <v>3231</v>
      </c>
      <c r="F63" s="162" t="s">
        <v>100</v>
      </c>
      <c r="G63" s="154">
        <v>2181.4299999999998</v>
      </c>
      <c r="H63" s="154">
        <v>1299.99</v>
      </c>
      <c r="I63" s="154">
        <v>1244.3900000000001</v>
      </c>
      <c r="J63" s="172">
        <v>1600.65</v>
      </c>
      <c r="K63" s="214">
        <f t="shared" si="0"/>
        <v>73.376179845330824</v>
      </c>
      <c r="L63" s="214">
        <f t="shared" si="1"/>
        <v>128.62928824564645</v>
      </c>
    </row>
    <row r="64" spans="2:12" ht="15.75" x14ac:dyDescent="0.25">
      <c r="B64" s="160"/>
      <c r="C64" s="159"/>
      <c r="D64" s="160"/>
      <c r="E64" s="160">
        <v>3232</v>
      </c>
      <c r="F64" s="162" t="s">
        <v>125</v>
      </c>
      <c r="G64" s="154">
        <v>9640.06</v>
      </c>
      <c r="H64" s="154">
        <v>2641.77</v>
      </c>
      <c r="I64" s="154">
        <v>11343.91</v>
      </c>
      <c r="J64" s="172">
        <v>11415.41</v>
      </c>
      <c r="K64" s="214">
        <f t="shared" si="0"/>
        <v>118.41637915116712</v>
      </c>
      <c r="L64" s="214">
        <f t="shared" si="1"/>
        <v>100.63029414020386</v>
      </c>
    </row>
    <row r="65" spans="2:12" ht="15.75" x14ac:dyDescent="0.25">
      <c r="B65" s="160"/>
      <c r="C65" s="159"/>
      <c r="D65" s="160"/>
      <c r="E65" s="160">
        <v>3234</v>
      </c>
      <c r="F65" s="162" t="s">
        <v>102</v>
      </c>
      <c r="G65" s="154">
        <v>2773.65</v>
      </c>
      <c r="H65" s="154">
        <v>2081.9499999999998</v>
      </c>
      <c r="I65" s="154">
        <v>4585.37</v>
      </c>
      <c r="J65" s="172">
        <v>4585.37</v>
      </c>
      <c r="K65" s="214">
        <f t="shared" si="0"/>
        <v>165.31898401023921</v>
      </c>
      <c r="L65" s="214">
        <f t="shared" si="1"/>
        <v>100</v>
      </c>
    </row>
    <row r="66" spans="2:12" ht="15.75" x14ac:dyDescent="0.25">
      <c r="B66" s="160"/>
      <c r="C66" s="159"/>
      <c r="D66" s="160"/>
      <c r="E66" s="160">
        <v>3235</v>
      </c>
      <c r="F66" s="162" t="s">
        <v>121</v>
      </c>
      <c r="G66" s="154">
        <v>129859.12</v>
      </c>
      <c r="H66" s="154">
        <v>204761.77</v>
      </c>
      <c r="I66" s="154">
        <v>238166.28</v>
      </c>
      <c r="J66" s="172">
        <v>245522.78</v>
      </c>
      <c r="K66" s="214">
        <f t="shared" si="0"/>
        <v>189.06856907701209</v>
      </c>
      <c r="L66" s="214">
        <f t="shared" si="1"/>
        <v>103.08880837371268</v>
      </c>
    </row>
    <row r="67" spans="2:12" ht="15.75" x14ac:dyDescent="0.25">
      <c r="B67" s="160"/>
      <c r="C67" s="159"/>
      <c r="D67" s="160"/>
      <c r="E67" s="160">
        <v>3237</v>
      </c>
      <c r="F67" s="162" t="s">
        <v>259</v>
      </c>
      <c r="G67" s="154">
        <v>0</v>
      </c>
      <c r="H67" s="154">
        <v>0</v>
      </c>
      <c r="I67" s="154">
        <v>1225.68</v>
      </c>
      <c r="J67" s="172">
        <v>909.45</v>
      </c>
      <c r="K67" s="214">
        <v>0</v>
      </c>
      <c r="L67" s="214">
        <f t="shared" si="1"/>
        <v>74.199627961621303</v>
      </c>
    </row>
    <row r="68" spans="2:12" ht="15.75" x14ac:dyDescent="0.25">
      <c r="B68" s="160"/>
      <c r="C68" s="159"/>
      <c r="D68" s="160"/>
      <c r="E68" s="160">
        <v>3236</v>
      </c>
      <c r="F68" s="162" t="s">
        <v>105</v>
      </c>
      <c r="G68" s="154">
        <v>3919.14</v>
      </c>
      <c r="H68" s="154">
        <v>2207.48</v>
      </c>
      <c r="I68" s="154">
        <v>1751.97</v>
      </c>
      <c r="J68" s="172">
        <v>1944.53</v>
      </c>
      <c r="K68" s="214">
        <f>J68/G68*100</f>
        <v>49.616242338880468</v>
      </c>
      <c r="L68" s="214">
        <f t="shared" si="1"/>
        <v>110.99105578291866</v>
      </c>
    </row>
    <row r="69" spans="2:12" ht="15.75" x14ac:dyDescent="0.25">
      <c r="B69" s="160"/>
      <c r="C69" s="159"/>
      <c r="D69" s="160"/>
      <c r="E69" s="160">
        <v>3238</v>
      </c>
      <c r="F69" s="162" t="s">
        <v>106</v>
      </c>
      <c r="G69" s="154">
        <v>2961.5</v>
      </c>
      <c r="H69" s="154">
        <v>1583.3</v>
      </c>
      <c r="I69" s="154">
        <v>3122.62</v>
      </c>
      <c r="J69" s="172">
        <v>3122.62</v>
      </c>
      <c r="K69" s="214">
        <f>J69/G69*100</f>
        <v>105.44048624008104</v>
      </c>
      <c r="L69" s="214">
        <f t="shared" si="1"/>
        <v>100</v>
      </c>
    </row>
    <row r="70" spans="2:12" ht="15.75" x14ac:dyDescent="0.25">
      <c r="B70" s="160"/>
      <c r="C70" s="159"/>
      <c r="D70" s="160"/>
      <c r="E70" s="160">
        <v>3239</v>
      </c>
      <c r="F70" s="162" t="s">
        <v>107</v>
      </c>
      <c r="G70" s="154">
        <v>0</v>
      </c>
      <c r="H70" s="154">
        <v>398.17</v>
      </c>
      <c r="I70" s="154">
        <v>398.17</v>
      </c>
      <c r="J70" s="172">
        <v>0</v>
      </c>
      <c r="K70" s="214">
        <v>0</v>
      </c>
      <c r="L70" s="214">
        <f t="shared" si="1"/>
        <v>0</v>
      </c>
    </row>
    <row r="71" spans="2:12" ht="31.5" x14ac:dyDescent="0.25">
      <c r="B71" s="160"/>
      <c r="C71" s="159"/>
      <c r="D71" s="159">
        <v>329</v>
      </c>
      <c r="E71" s="159"/>
      <c r="F71" s="161" t="s">
        <v>109</v>
      </c>
      <c r="G71" s="156">
        <v>5567.69</v>
      </c>
      <c r="H71" s="156">
        <v>8530.86</v>
      </c>
      <c r="I71" s="156">
        <f>I72+I73+I74+I76+I75+I77</f>
        <v>9597.8100000000013</v>
      </c>
      <c r="J71" s="157">
        <f>J72+J73+J74+J75+J76+J77</f>
        <v>4014.58</v>
      </c>
      <c r="K71" s="213">
        <f>J71/G71*100</f>
        <v>72.104948371766383</v>
      </c>
      <c r="L71" s="213">
        <f t="shared" si="1"/>
        <v>41.828083698260329</v>
      </c>
    </row>
    <row r="72" spans="2:12" ht="15.75" x14ac:dyDescent="0.25">
      <c r="B72" s="160"/>
      <c r="C72" s="159"/>
      <c r="D72" s="160"/>
      <c r="E72" s="160">
        <v>3292</v>
      </c>
      <c r="F72" s="162" t="s">
        <v>108</v>
      </c>
      <c r="G72" s="154">
        <v>784.49</v>
      </c>
      <c r="H72" s="154">
        <v>895.5</v>
      </c>
      <c r="I72" s="154">
        <v>209.74</v>
      </c>
      <c r="J72" s="172">
        <v>203.02</v>
      </c>
      <c r="K72" s="214">
        <f>J72/G72*100</f>
        <v>25.879233642238908</v>
      </c>
      <c r="L72" s="214">
        <f t="shared" si="1"/>
        <v>96.796033183942015</v>
      </c>
    </row>
    <row r="73" spans="2:12" ht="15.75" x14ac:dyDescent="0.25">
      <c r="B73" s="160"/>
      <c r="C73" s="159"/>
      <c r="D73" s="160"/>
      <c r="E73" s="160">
        <v>3293</v>
      </c>
      <c r="F73" s="162" t="s">
        <v>158</v>
      </c>
      <c r="G73" s="154">
        <v>0</v>
      </c>
      <c r="H73" s="154">
        <v>200</v>
      </c>
      <c r="I73" s="154">
        <v>200</v>
      </c>
      <c r="J73" s="172">
        <v>0</v>
      </c>
      <c r="K73" s="214">
        <v>0</v>
      </c>
      <c r="L73" s="214">
        <f t="shared" si="1"/>
        <v>0</v>
      </c>
    </row>
    <row r="74" spans="2:12" ht="15.75" x14ac:dyDescent="0.25">
      <c r="B74" s="160"/>
      <c r="C74" s="159"/>
      <c r="D74" s="160"/>
      <c r="E74" s="160">
        <v>3294</v>
      </c>
      <c r="F74" s="162" t="s">
        <v>249</v>
      </c>
      <c r="G74" s="154">
        <v>106.18</v>
      </c>
      <c r="H74" s="154">
        <v>199.1</v>
      </c>
      <c r="I74" s="154">
        <v>209.74</v>
      </c>
      <c r="J74" s="172">
        <v>209.74</v>
      </c>
      <c r="K74" s="214">
        <f>J74/G74*100</f>
        <v>197.53249199472594</v>
      </c>
      <c r="L74" s="214">
        <f t="shared" si="1"/>
        <v>100</v>
      </c>
    </row>
    <row r="75" spans="2:12" ht="15.75" x14ac:dyDescent="0.25">
      <c r="B75" s="160"/>
      <c r="C75" s="159"/>
      <c r="D75" s="160"/>
      <c r="E75" s="160">
        <v>3299</v>
      </c>
      <c r="F75" s="162" t="s">
        <v>109</v>
      </c>
      <c r="G75" s="154">
        <v>2003.26</v>
      </c>
      <c r="H75" s="154">
        <v>4243.1400000000003</v>
      </c>
      <c r="I75" s="154">
        <v>5985.21</v>
      </c>
      <c r="J75" s="172">
        <v>2385.04</v>
      </c>
      <c r="K75" s="214">
        <f>J75/G75*100</f>
        <v>119.057935565029</v>
      </c>
      <c r="L75" s="214">
        <f t="shared" si="1"/>
        <v>39.848894190847105</v>
      </c>
    </row>
    <row r="76" spans="2:12" ht="15.75" x14ac:dyDescent="0.25">
      <c r="B76" s="160"/>
      <c r="C76" s="159"/>
      <c r="D76" s="160"/>
      <c r="E76" s="160">
        <v>3295</v>
      </c>
      <c r="F76" s="162" t="s">
        <v>250</v>
      </c>
      <c r="G76" s="154">
        <v>1605.95</v>
      </c>
      <c r="H76" s="154">
        <v>2196.7800000000002</v>
      </c>
      <c r="I76" s="154">
        <v>2196.7800000000002</v>
      </c>
      <c r="J76" s="172">
        <v>1216.78</v>
      </c>
      <c r="K76" s="214">
        <f>J76/G76*100</f>
        <v>75.766991500358046</v>
      </c>
      <c r="L76" s="214">
        <f t="shared" si="1"/>
        <v>55.389251540891657</v>
      </c>
    </row>
    <row r="77" spans="2:12" ht="15.75" x14ac:dyDescent="0.25">
      <c r="B77" s="160"/>
      <c r="C77" s="159"/>
      <c r="D77" s="160"/>
      <c r="E77" s="160">
        <v>3292</v>
      </c>
      <c r="F77" s="162" t="s">
        <v>108</v>
      </c>
      <c r="G77" s="154">
        <v>0</v>
      </c>
      <c r="H77" s="154">
        <v>796.34</v>
      </c>
      <c r="I77" s="154">
        <v>796.34</v>
      </c>
      <c r="J77" s="172">
        <v>0</v>
      </c>
      <c r="K77" s="214">
        <v>0</v>
      </c>
      <c r="L77" s="214">
        <f t="shared" si="1"/>
        <v>0</v>
      </c>
    </row>
    <row r="78" spans="2:12" ht="15.75" x14ac:dyDescent="0.25">
      <c r="B78" s="160"/>
      <c r="C78" s="159">
        <v>38</v>
      </c>
      <c r="D78" s="159"/>
      <c r="E78" s="159"/>
      <c r="F78" s="161" t="s">
        <v>139</v>
      </c>
      <c r="G78" s="156">
        <v>0</v>
      </c>
      <c r="H78" s="156">
        <v>495.06</v>
      </c>
      <c r="I78" s="156">
        <v>495.06</v>
      </c>
      <c r="J78" s="157">
        <v>495.06</v>
      </c>
      <c r="K78" s="213">
        <v>0</v>
      </c>
      <c r="L78" s="213">
        <f t="shared" si="1"/>
        <v>100</v>
      </c>
    </row>
    <row r="79" spans="2:12" ht="15.75" x14ac:dyDescent="0.25">
      <c r="B79" s="160"/>
      <c r="C79" s="159"/>
      <c r="D79" s="160">
        <v>381</v>
      </c>
      <c r="E79" s="160"/>
      <c r="F79" s="162" t="s">
        <v>251</v>
      </c>
      <c r="G79" s="154">
        <v>0</v>
      </c>
      <c r="H79" s="154">
        <v>495.06</v>
      </c>
      <c r="I79" s="154">
        <v>495.06</v>
      </c>
      <c r="J79" s="172">
        <v>495.06</v>
      </c>
      <c r="K79" s="214">
        <v>0</v>
      </c>
      <c r="L79" s="214">
        <v>100</v>
      </c>
    </row>
    <row r="80" spans="2:12" ht="15.75" x14ac:dyDescent="0.25">
      <c r="B80" s="160"/>
      <c r="C80" s="159"/>
      <c r="D80" s="160"/>
      <c r="E80" s="160">
        <v>3812</v>
      </c>
      <c r="F80" s="162" t="s">
        <v>252</v>
      </c>
      <c r="G80" s="154">
        <v>0</v>
      </c>
      <c r="H80" s="154">
        <v>495.06</v>
      </c>
      <c r="I80" s="154">
        <v>495.06</v>
      </c>
      <c r="J80" s="172">
        <v>495.06</v>
      </c>
      <c r="K80" s="214">
        <v>0</v>
      </c>
      <c r="L80" s="214">
        <v>100</v>
      </c>
    </row>
    <row r="81" spans="2:12" ht="31.5" x14ac:dyDescent="0.25">
      <c r="B81" s="167">
        <v>4</v>
      </c>
      <c r="C81" s="168"/>
      <c r="D81" s="168"/>
      <c r="E81" s="177"/>
      <c r="F81" s="169" t="s">
        <v>6</v>
      </c>
      <c r="G81" s="156">
        <v>22647.37</v>
      </c>
      <c r="H81" s="156">
        <v>37806.65</v>
      </c>
      <c r="I81" s="156">
        <v>54298.43</v>
      </c>
      <c r="J81" s="157">
        <v>19941.27</v>
      </c>
      <c r="K81" s="213">
        <v>88.05</v>
      </c>
      <c r="L81" s="213">
        <v>36.72</v>
      </c>
    </row>
    <row r="82" spans="2:12" s="153" customFormat="1" ht="15.75" x14ac:dyDescent="0.25">
      <c r="B82" s="177"/>
      <c r="C82" s="177">
        <v>42</v>
      </c>
      <c r="D82" s="177"/>
      <c r="E82" s="176"/>
      <c r="F82" s="170" t="s">
        <v>253</v>
      </c>
      <c r="G82" s="157">
        <v>22647.37</v>
      </c>
      <c r="H82" s="157">
        <v>33985.39</v>
      </c>
      <c r="I82" s="157">
        <v>50477.17</v>
      </c>
      <c r="J82" s="157">
        <v>19941.27</v>
      </c>
      <c r="K82" s="213">
        <v>88.05</v>
      </c>
      <c r="L82" s="213">
        <v>39.5</v>
      </c>
    </row>
    <row r="83" spans="2:12" ht="15" customHeight="1" x14ac:dyDescent="0.25">
      <c r="B83" s="175"/>
      <c r="C83" s="175"/>
      <c r="D83" s="176">
        <v>422</v>
      </c>
      <c r="E83" s="176"/>
      <c r="F83" s="171" t="s">
        <v>254</v>
      </c>
      <c r="G83" s="173">
        <v>9331.2493300000006</v>
      </c>
      <c r="H83" s="173">
        <v>19120.43</v>
      </c>
      <c r="I83" s="173">
        <v>34920.199999999997</v>
      </c>
      <c r="J83" s="173"/>
      <c r="K83" s="215"/>
      <c r="L83" s="215"/>
    </row>
    <row r="84" spans="2:12" ht="15" customHeight="1" x14ac:dyDescent="0.25">
      <c r="B84" s="175"/>
      <c r="C84" s="175"/>
      <c r="D84" s="176"/>
      <c r="E84" s="176">
        <v>4221</v>
      </c>
      <c r="F84" s="171" t="s">
        <v>133</v>
      </c>
      <c r="G84" s="173">
        <v>9331.24</v>
      </c>
      <c r="H84" s="173">
        <v>17182.509999999998</v>
      </c>
      <c r="I84" s="173">
        <v>32982.699999999997</v>
      </c>
      <c r="J84" s="173">
        <v>19249.259999999998</v>
      </c>
      <c r="K84" s="215">
        <v>206.29</v>
      </c>
      <c r="L84" s="215">
        <v>55.11</v>
      </c>
    </row>
    <row r="85" spans="2:12" ht="23.25" customHeight="1" x14ac:dyDescent="0.25">
      <c r="B85" s="175"/>
      <c r="C85" s="175"/>
      <c r="D85" s="176"/>
      <c r="E85" s="174">
        <v>4227</v>
      </c>
      <c r="F85" s="171" t="s">
        <v>255</v>
      </c>
      <c r="G85" s="173">
        <v>0</v>
      </c>
      <c r="H85" s="173">
        <v>1937.92</v>
      </c>
      <c r="I85" s="173">
        <v>1937.92</v>
      </c>
      <c r="J85" s="173">
        <v>212.88</v>
      </c>
      <c r="K85" s="215">
        <v>0</v>
      </c>
      <c r="L85" s="215">
        <v>10.98</v>
      </c>
    </row>
    <row r="86" spans="2:12" ht="15.75" x14ac:dyDescent="0.25">
      <c r="B86" s="174"/>
      <c r="C86" s="177"/>
      <c r="D86" s="174">
        <v>424</v>
      </c>
      <c r="E86" s="174"/>
      <c r="F86" s="166" t="s">
        <v>256</v>
      </c>
      <c r="G86" s="172">
        <v>13316.13</v>
      </c>
      <c r="H86" s="172">
        <v>14864.96</v>
      </c>
      <c r="I86" s="172">
        <v>15556.97</v>
      </c>
      <c r="J86" s="172">
        <v>692.01</v>
      </c>
      <c r="K86" s="214">
        <v>5.2</v>
      </c>
      <c r="L86" s="214">
        <v>4.45</v>
      </c>
    </row>
    <row r="87" spans="2:12" ht="15.75" x14ac:dyDescent="0.25">
      <c r="B87" s="174"/>
      <c r="C87" s="177"/>
      <c r="D87" s="174"/>
      <c r="E87" s="174">
        <v>4241</v>
      </c>
      <c r="F87" s="166" t="s">
        <v>129</v>
      </c>
      <c r="G87" s="172">
        <v>13316.13</v>
      </c>
      <c r="H87" s="172">
        <v>14864.96</v>
      </c>
      <c r="I87" s="172">
        <v>15556.97</v>
      </c>
      <c r="J87" s="172">
        <v>692.01</v>
      </c>
      <c r="K87" s="214">
        <v>5.2</v>
      </c>
      <c r="L87" s="214">
        <v>4.45</v>
      </c>
    </row>
    <row r="88" spans="2:12" s="153" customFormat="1" ht="15.75" x14ac:dyDescent="0.25">
      <c r="B88" s="177"/>
      <c r="C88" s="177">
        <v>45</v>
      </c>
      <c r="D88" s="177"/>
      <c r="E88" s="174"/>
      <c r="F88" s="170" t="s">
        <v>257</v>
      </c>
      <c r="G88" s="157">
        <v>0</v>
      </c>
      <c r="H88" s="157">
        <v>3821.26</v>
      </c>
      <c r="I88" s="157">
        <v>3821.26</v>
      </c>
      <c r="J88" s="157">
        <v>0</v>
      </c>
      <c r="K88" s="213">
        <v>0</v>
      </c>
      <c r="L88" s="213">
        <v>0</v>
      </c>
    </row>
    <row r="89" spans="2:12" ht="15.75" x14ac:dyDescent="0.25">
      <c r="B89" s="174"/>
      <c r="C89" s="174"/>
      <c r="D89" s="174">
        <v>451</v>
      </c>
      <c r="E89" s="174"/>
      <c r="F89" s="166" t="s">
        <v>258</v>
      </c>
      <c r="G89" s="172">
        <v>0</v>
      </c>
      <c r="H89" s="172">
        <v>3821.26</v>
      </c>
      <c r="I89" s="172">
        <v>3821.26</v>
      </c>
      <c r="J89" s="172">
        <v>0</v>
      </c>
      <c r="K89" s="214">
        <v>0</v>
      </c>
      <c r="L89" s="214">
        <v>0</v>
      </c>
    </row>
    <row r="90" spans="2:12" ht="15.75" x14ac:dyDescent="0.25">
      <c r="B90" s="174"/>
      <c r="C90" s="174"/>
      <c r="D90" s="174"/>
      <c r="E90">
        <v>4511</v>
      </c>
      <c r="F90" s="166" t="s">
        <v>258</v>
      </c>
      <c r="G90" s="172">
        <v>0</v>
      </c>
      <c r="H90" s="172">
        <v>3821.26</v>
      </c>
      <c r="I90" s="172">
        <v>3821.26</v>
      </c>
      <c r="J90" s="172">
        <v>0</v>
      </c>
      <c r="K90" s="214">
        <v>0</v>
      </c>
      <c r="L90" s="214">
        <v>0</v>
      </c>
    </row>
  </sheetData>
  <mergeCells count="12">
    <mergeCell ref="B1:L1"/>
    <mergeCell ref="B2:L2"/>
    <mergeCell ref="B4:L4"/>
    <mergeCell ref="B6:L6"/>
    <mergeCell ref="B42:F42"/>
    <mergeCell ref="B9:F9"/>
    <mergeCell ref="B41:F41"/>
    <mergeCell ref="B8:F8"/>
    <mergeCell ref="B7:L7"/>
    <mergeCell ref="B5:L5"/>
    <mergeCell ref="B3:L3"/>
    <mergeCell ref="A40:XFD40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workbookViewId="0">
      <selection activeCell="E18" sqref="E18"/>
    </sheetView>
  </sheetViews>
  <sheetFormatPr defaultRowHeight="15" x14ac:dyDescent="0.25"/>
  <cols>
    <col min="2" max="2" width="37.7109375" customWidth="1"/>
    <col min="3" max="5" width="25.28515625" customWidth="1"/>
    <col min="6" max="6" width="26.8554687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230" t="s">
        <v>47</v>
      </c>
      <c r="C2" s="230"/>
      <c r="D2" s="230"/>
      <c r="E2" s="230"/>
      <c r="F2" s="230"/>
      <c r="G2" s="230"/>
      <c r="H2" s="230"/>
    </row>
    <row r="3" spans="2:8" ht="18" x14ac:dyDescent="0.25">
      <c r="B3" s="43"/>
      <c r="C3" s="43"/>
      <c r="D3" s="43"/>
      <c r="E3" s="43"/>
      <c r="F3" s="44"/>
      <c r="G3" s="44"/>
      <c r="H3" s="44"/>
    </row>
    <row r="4" spans="2:8" ht="33.75" customHeight="1" x14ac:dyDescent="0.25">
      <c r="B4" s="31" t="s">
        <v>7</v>
      </c>
      <c r="C4" s="31" t="s">
        <v>235</v>
      </c>
      <c r="D4" s="31" t="s">
        <v>201</v>
      </c>
      <c r="E4" s="31" t="s">
        <v>202</v>
      </c>
      <c r="F4" s="31" t="s">
        <v>203</v>
      </c>
      <c r="G4" s="31" t="s">
        <v>29</v>
      </c>
      <c r="H4" s="31" t="s">
        <v>60</v>
      </c>
    </row>
    <row r="5" spans="2:8" x14ac:dyDescent="0.25">
      <c r="B5" s="31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44</v>
      </c>
      <c r="H5" s="33" t="s">
        <v>45</v>
      </c>
    </row>
    <row r="6" spans="2:8" x14ac:dyDescent="0.25">
      <c r="B6" s="178" t="s">
        <v>57</v>
      </c>
      <c r="C6" s="196">
        <f>C7+C8+C9+C10+C11+C12+C13+C14+C15+C16+C17</f>
        <v>1088797.3699999999</v>
      </c>
      <c r="D6" s="196">
        <v>1281928.8600000001</v>
      </c>
      <c r="E6" s="196">
        <v>1401789.17</v>
      </c>
      <c r="F6" s="196">
        <f>F7+F8+F9+F10+F11+F12+F13+F14+F15+F16+F17</f>
        <v>1342310.5099999998</v>
      </c>
      <c r="G6" s="191">
        <f>F6/C6*100</f>
        <v>123.28377593344113</v>
      </c>
      <c r="H6" s="191">
        <f>F6/E6*100</f>
        <v>95.756946816759893</v>
      </c>
    </row>
    <row r="7" spans="2:8" x14ac:dyDescent="0.25">
      <c r="B7" s="179" t="s">
        <v>20</v>
      </c>
      <c r="C7" s="47">
        <v>17148.919999999998</v>
      </c>
      <c r="D7" s="185">
        <v>13342.49</v>
      </c>
      <c r="E7" s="185">
        <v>26045.85</v>
      </c>
      <c r="F7" s="187">
        <v>25126.07</v>
      </c>
      <c r="G7" s="188">
        <f>F7/C7*100</f>
        <v>146.51692351471698</v>
      </c>
      <c r="H7" s="188">
        <v>96.47</v>
      </c>
    </row>
    <row r="8" spans="2:8" x14ac:dyDescent="0.25">
      <c r="B8" s="194" t="s">
        <v>231</v>
      </c>
      <c r="C8" s="47">
        <v>1038.8699999999999</v>
      </c>
      <c r="D8" s="185">
        <v>1673.44</v>
      </c>
      <c r="E8" s="185">
        <v>18507.37</v>
      </c>
      <c r="F8" s="187">
        <v>10598.35</v>
      </c>
      <c r="G8" s="188">
        <v>1020.18</v>
      </c>
      <c r="H8" s="188">
        <v>57.27</v>
      </c>
    </row>
    <row r="9" spans="2:8" x14ac:dyDescent="0.25">
      <c r="B9" s="195" t="s">
        <v>26</v>
      </c>
      <c r="C9" s="47">
        <v>156.44999999999999</v>
      </c>
      <c r="D9" s="185">
        <v>990.16</v>
      </c>
      <c r="E9" s="185">
        <v>990.16</v>
      </c>
      <c r="F9" s="187">
        <v>0</v>
      </c>
      <c r="G9" s="188">
        <v>0</v>
      </c>
      <c r="H9" s="188">
        <v>0</v>
      </c>
    </row>
    <row r="10" spans="2:8" x14ac:dyDescent="0.25">
      <c r="B10" s="195" t="s">
        <v>223</v>
      </c>
      <c r="C10" s="47">
        <v>14902.59</v>
      </c>
      <c r="D10" s="185">
        <v>3892.55</v>
      </c>
      <c r="E10" s="185">
        <v>3892.55</v>
      </c>
      <c r="F10" s="187">
        <v>781.17</v>
      </c>
      <c r="G10" s="188">
        <v>5.24</v>
      </c>
      <c r="H10" s="188">
        <v>20.07</v>
      </c>
    </row>
    <row r="11" spans="2:8" x14ac:dyDescent="0.25">
      <c r="B11" s="179" t="s">
        <v>232</v>
      </c>
      <c r="C11" s="47">
        <v>999.43</v>
      </c>
      <c r="D11" s="185">
        <v>7957.74</v>
      </c>
      <c r="E11" s="197">
        <v>9117.74</v>
      </c>
      <c r="F11" s="187">
        <v>4989.2</v>
      </c>
      <c r="G11" s="188">
        <v>499.2</v>
      </c>
      <c r="H11" s="188">
        <v>54.72</v>
      </c>
    </row>
    <row r="12" spans="2:8" x14ac:dyDescent="0.25">
      <c r="B12" s="179" t="s">
        <v>234</v>
      </c>
      <c r="C12" s="47">
        <v>203896.2</v>
      </c>
      <c r="D12" s="185">
        <v>260032.94</v>
      </c>
      <c r="E12" s="197">
        <v>285252.86</v>
      </c>
      <c r="F12" s="187">
        <v>286679.71999999997</v>
      </c>
      <c r="G12" s="188">
        <v>140.6</v>
      </c>
      <c r="H12" s="188">
        <v>1.01</v>
      </c>
    </row>
    <row r="13" spans="2:8" x14ac:dyDescent="0.25">
      <c r="B13" s="179" t="s">
        <v>226</v>
      </c>
      <c r="C13" s="47">
        <v>0</v>
      </c>
      <c r="D13" s="185">
        <v>0</v>
      </c>
      <c r="E13" s="197">
        <v>40298.959999999999</v>
      </c>
      <c r="F13" s="187">
        <v>0</v>
      </c>
      <c r="G13" s="188">
        <v>0</v>
      </c>
      <c r="H13" s="188">
        <v>0</v>
      </c>
    </row>
    <row r="14" spans="2:8" x14ac:dyDescent="0.25">
      <c r="B14" s="179" t="s">
        <v>227</v>
      </c>
      <c r="C14" s="47">
        <v>844798.76</v>
      </c>
      <c r="D14" s="185">
        <v>972740.59</v>
      </c>
      <c r="E14" s="197">
        <v>989208.17</v>
      </c>
      <c r="F14" s="187">
        <v>1005081.33</v>
      </c>
      <c r="G14" s="188">
        <v>118.97</v>
      </c>
      <c r="H14" s="188">
        <v>100.74</v>
      </c>
    </row>
    <row r="15" spans="2:8" x14ac:dyDescent="0.25">
      <c r="B15" s="179" t="s">
        <v>228</v>
      </c>
      <c r="C15" s="47">
        <v>2010.75</v>
      </c>
      <c r="D15" s="185" t="s">
        <v>236</v>
      </c>
      <c r="E15" s="197">
        <v>7572.55</v>
      </c>
      <c r="F15" s="187">
        <v>1495</v>
      </c>
      <c r="G15" s="188">
        <v>74.349999999999994</v>
      </c>
      <c r="H15" s="188">
        <v>19.739999999999998</v>
      </c>
    </row>
    <row r="16" spans="2:8" x14ac:dyDescent="0.25">
      <c r="B16" s="179" t="s">
        <v>229</v>
      </c>
      <c r="C16" s="47">
        <v>3845.4</v>
      </c>
      <c r="D16" s="185">
        <v>15732.3</v>
      </c>
      <c r="E16" s="197">
        <v>20882.96</v>
      </c>
      <c r="F16" s="187">
        <v>7539.67</v>
      </c>
      <c r="G16" s="188">
        <v>196.07</v>
      </c>
      <c r="H16" s="188">
        <v>36.1</v>
      </c>
    </row>
    <row r="17" spans="2:11" x14ac:dyDescent="0.25">
      <c r="B17" s="179" t="s">
        <v>233</v>
      </c>
      <c r="C17" s="47">
        <v>0</v>
      </c>
      <c r="D17" s="185">
        <v>20</v>
      </c>
      <c r="E17" s="197">
        <v>20</v>
      </c>
      <c r="F17" s="187">
        <v>20</v>
      </c>
      <c r="G17" s="188">
        <v>0</v>
      </c>
      <c r="H17" s="188">
        <v>100</v>
      </c>
    </row>
    <row r="18" spans="2:11" ht="15.75" customHeight="1" x14ac:dyDescent="0.25">
      <c r="B18" s="178" t="s">
        <v>58</v>
      </c>
      <c r="C18" s="189">
        <f>C19+C20+C21+C22+C23+C24+C25+C26+C27+C28+C29</f>
        <v>1064438.04</v>
      </c>
      <c r="D18" s="189">
        <v>1281928.8600000001</v>
      </c>
      <c r="E18" s="189">
        <v>1401789.17</v>
      </c>
      <c r="F18" s="190">
        <f>F19+F20+F21+F22+F23+F24+F25+F26+F27+F28+F29</f>
        <v>1381740.25</v>
      </c>
      <c r="G18" s="191">
        <f>F18/C18*100</f>
        <v>129.80936400957634</v>
      </c>
      <c r="H18" s="191">
        <f>F18/E18*100</f>
        <v>98.569762099103684</v>
      </c>
    </row>
    <row r="19" spans="2:11" ht="15.75" customHeight="1" x14ac:dyDescent="0.25">
      <c r="B19" s="179" t="s">
        <v>20</v>
      </c>
      <c r="C19" s="185">
        <v>17148.919999999998</v>
      </c>
      <c r="D19" s="185">
        <v>13342.49</v>
      </c>
      <c r="E19" s="185">
        <v>26045.85</v>
      </c>
      <c r="F19" s="187">
        <v>25126.07</v>
      </c>
      <c r="G19" s="188">
        <f>F19/C19*100</f>
        <v>146.51692351471698</v>
      </c>
      <c r="H19" s="188">
        <v>96.47</v>
      </c>
    </row>
    <row r="20" spans="2:11" x14ac:dyDescent="0.25">
      <c r="B20" s="181" t="s">
        <v>222</v>
      </c>
      <c r="C20" s="185">
        <v>1038.8699999999999</v>
      </c>
      <c r="D20" s="185">
        <v>1673.44</v>
      </c>
      <c r="E20" s="185">
        <v>18507.37</v>
      </c>
      <c r="F20" s="187">
        <v>10598.35</v>
      </c>
      <c r="G20" s="188">
        <f>F20/C20*100</f>
        <v>1020.1805808233947</v>
      </c>
      <c r="H20" s="188">
        <v>57.27</v>
      </c>
    </row>
    <row r="21" spans="2:11" x14ac:dyDescent="0.25">
      <c r="B21" s="181" t="s">
        <v>26</v>
      </c>
      <c r="C21" s="185">
        <v>156.44999999999999</v>
      </c>
      <c r="D21" s="185">
        <v>990.16</v>
      </c>
      <c r="E21" s="185">
        <v>990.16</v>
      </c>
      <c r="F21" s="187">
        <v>0</v>
      </c>
      <c r="G21" s="188">
        <v>0</v>
      </c>
      <c r="H21" s="188">
        <v>0</v>
      </c>
    </row>
    <row r="22" spans="2:11" x14ac:dyDescent="0.25">
      <c r="B22" s="179" t="s">
        <v>223</v>
      </c>
      <c r="C22" s="185">
        <v>14902.59</v>
      </c>
      <c r="D22" s="185">
        <v>3892.55</v>
      </c>
      <c r="E22" s="185">
        <v>3892.55</v>
      </c>
      <c r="F22" s="187">
        <v>781.17</v>
      </c>
      <c r="G22" s="188">
        <v>5.24</v>
      </c>
      <c r="H22" s="188">
        <v>20.07</v>
      </c>
    </row>
    <row r="23" spans="2:11" x14ac:dyDescent="0.25">
      <c r="B23" s="182" t="s">
        <v>224</v>
      </c>
      <c r="C23" s="185">
        <v>999.43</v>
      </c>
      <c r="D23" s="185">
        <v>7957.74</v>
      </c>
      <c r="E23" s="185">
        <v>9117.74</v>
      </c>
      <c r="F23" s="187">
        <v>4989.2</v>
      </c>
      <c r="G23" s="188">
        <v>499.2</v>
      </c>
      <c r="H23" s="188">
        <v>54.72</v>
      </c>
    </row>
    <row r="24" spans="2:11" x14ac:dyDescent="0.25">
      <c r="B24" s="179" t="s">
        <v>225</v>
      </c>
      <c r="C24" s="185">
        <v>203896.2</v>
      </c>
      <c r="D24" s="185">
        <v>260032.94</v>
      </c>
      <c r="E24" s="185">
        <v>285252.86</v>
      </c>
      <c r="F24" s="187">
        <v>296033.36</v>
      </c>
      <c r="G24" s="188">
        <v>145.19</v>
      </c>
      <c r="H24" s="188">
        <v>103.78</v>
      </c>
    </row>
    <row r="25" spans="2:11" x14ac:dyDescent="0.25">
      <c r="B25" s="182" t="s">
        <v>226</v>
      </c>
      <c r="C25" s="185">
        <v>0</v>
      </c>
      <c r="D25" s="185">
        <v>0</v>
      </c>
      <c r="E25" s="185">
        <v>40298.959999999999</v>
      </c>
      <c r="F25" s="187">
        <v>38605.56</v>
      </c>
      <c r="G25" s="188">
        <v>0</v>
      </c>
      <c r="H25" s="188">
        <f>F25/E25*100</f>
        <v>95.797906447213521</v>
      </c>
    </row>
    <row r="26" spans="2:11" x14ac:dyDescent="0.25">
      <c r="B26" s="179" t="s">
        <v>227</v>
      </c>
      <c r="C26" s="185">
        <v>820439.43</v>
      </c>
      <c r="D26" s="185">
        <v>972740.59</v>
      </c>
      <c r="E26" s="185">
        <v>989208.17</v>
      </c>
      <c r="F26" s="187">
        <v>996551.87</v>
      </c>
      <c r="G26" s="188">
        <v>121.47</v>
      </c>
      <c r="H26" s="188">
        <v>100.74</v>
      </c>
    </row>
    <row r="27" spans="2:11" x14ac:dyDescent="0.25">
      <c r="B27" s="183" t="s">
        <v>228</v>
      </c>
      <c r="C27" s="187">
        <v>2010.75</v>
      </c>
      <c r="D27" s="187">
        <v>5546.65</v>
      </c>
      <c r="E27" s="187">
        <v>7572.55</v>
      </c>
      <c r="F27" s="187">
        <v>1495</v>
      </c>
      <c r="G27" s="188">
        <v>74.349999999999994</v>
      </c>
      <c r="H27" s="188">
        <v>19.739999999999998</v>
      </c>
    </row>
    <row r="28" spans="2:11" ht="15" customHeight="1" x14ac:dyDescent="0.25">
      <c r="B28" s="184" t="s">
        <v>229</v>
      </c>
      <c r="C28" s="186">
        <v>3845.4</v>
      </c>
      <c r="D28" s="186">
        <v>15732.3</v>
      </c>
      <c r="E28" s="186">
        <v>20882.96</v>
      </c>
      <c r="F28" s="186">
        <v>7539.67</v>
      </c>
      <c r="G28" s="193">
        <v>196.07</v>
      </c>
      <c r="H28" s="193">
        <v>36.1</v>
      </c>
      <c r="I28" s="26"/>
      <c r="J28" s="26"/>
      <c r="K28" s="26"/>
    </row>
    <row r="29" spans="2:11" x14ac:dyDescent="0.25">
      <c r="B29" s="184" t="s">
        <v>230</v>
      </c>
      <c r="C29" s="186">
        <v>0</v>
      </c>
      <c r="D29" s="186">
        <v>20</v>
      </c>
      <c r="E29" s="186">
        <v>20</v>
      </c>
      <c r="F29" s="186">
        <v>20</v>
      </c>
      <c r="G29" s="193">
        <v>0</v>
      </c>
      <c r="H29" s="193">
        <v>100</v>
      </c>
      <c r="I29" s="26"/>
      <c r="J29" s="26"/>
      <c r="K29" s="2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G9" sqref="G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3"/>
      <c r="C1" s="13"/>
      <c r="D1" s="13"/>
      <c r="E1" s="13"/>
      <c r="F1" s="4"/>
      <c r="G1" s="4"/>
      <c r="H1" s="4"/>
    </row>
    <row r="2" spans="2:8" ht="15.75" customHeight="1" x14ac:dyDescent="0.25">
      <c r="B2" s="230" t="s">
        <v>48</v>
      </c>
      <c r="C2" s="230"/>
      <c r="D2" s="230"/>
      <c r="E2" s="230"/>
      <c r="F2" s="230"/>
      <c r="G2" s="230"/>
      <c r="H2" s="230"/>
    </row>
    <row r="3" spans="2:8" ht="18" x14ac:dyDescent="0.25">
      <c r="B3" s="43"/>
      <c r="C3" s="43"/>
      <c r="D3" s="43"/>
      <c r="E3" s="43"/>
      <c r="F3" s="44"/>
      <c r="G3" s="44"/>
      <c r="H3" s="44"/>
    </row>
    <row r="4" spans="2:8" ht="25.5" x14ac:dyDescent="0.25">
      <c r="B4" s="31" t="s">
        <v>7</v>
      </c>
      <c r="C4" s="31" t="s">
        <v>112</v>
      </c>
      <c r="D4" s="31" t="s">
        <v>81</v>
      </c>
      <c r="E4" s="31" t="s">
        <v>82</v>
      </c>
      <c r="F4" s="31" t="s">
        <v>83</v>
      </c>
      <c r="G4" s="31" t="s">
        <v>29</v>
      </c>
      <c r="H4" s="31" t="s">
        <v>60</v>
      </c>
    </row>
    <row r="5" spans="2:8" x14ac:dyDescent="0.25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44</v>
      </c>
      <c r="H5" s="33" t="s">
        <v>45</v>
      </c>
    </row>
    <row r="6" spans="2:8" ht="15.75" customHeight="1" x14ac:dyDescent="0.25">
      <c r="B6" s="178" t="s">
        <v>58</v>
      </c>
      <c r="C6" s="185">
        <v>1087085.4099999999</v>
      </c>
      <c r="D6" s="185">
        <v>1281928.8600000001</v>
      </c>
      <c r="E6" s="185">
        <v>1401789.17</v>
      </c>
      <c r="F6" s="187">
        <v>1381740.25</v>
      </c>
      <c r="G6" s="188">
        <f>F6/C6*100</f>
        <v>127.10503124128951</v>
      </c>
      <c r="H6" s="188">
        <f>F6/E6*100</f>
        <v>98.569762099103684</v>
      </c>
    </row>
    <row r="7" spans="2:8" ht="15.75" customHeight="1" x14ac:dyDescent="0.25">
      <c r="B7" s="178" t="s">
        <v>113</v>
      </c>
      <c r="C7" s="192">
        <v>1087085.4099999999</v>
      </c>
      <c r="D7" s="185">
        <v>1281928.8600000001</v>
      </c>
      <c r="E7" s="185">
        <v>1401789.17</v>
      </c>
      <c r="F7" s="187">
        <v>1381740.25</v>
      </c>
      <c r="G7" s="188">
        <f>F7/C7*100</f>
        <v>127.10503124128951</v>
      </c>
      <c r="H7" s="188">
        <f>F7/E7*100</f>
        <v>98.569762099103684</v>
      </c>
    </row>
    <row r="8" spans="2:8" x14ac:dyDescent="0.25">
      <c r="B8" s="180" t="s">
        <v>115</v>
      </c>
      <c r="C8" s="185">
        <v>1087085.4099999999</v>
      </c>
      <c r="D8" s="185">
        <v>1251699.9099999999</v>
      </c>
      <c r="E8" s="185">
        <v>1360403.45</v>
      </c>
      <c r="F8" s="187">
        <v>1342480.39</v>
      </c>
      <c r="G8" s="188">
        <f>F8/C8*100</f>
        <v>123.49355236034305</v>
      </c>
      <c r="H8" s="188">
        <f>F8/E8*100</f>
        <v>98.682518777793447</v>
      </c>
    </row>
    <row r="9" spans="2:8" x14ac:dyDescent="0.25">
      <c r="B9" s="181" t="s">
        <v>114</v>
      </c>
      <c r="C9" s="185">
        <v>0</v>
      </c>
      <c r="D9" s="185">
        <v>30228.95</v>
      </c>
      <c r="E9" s="185">
        <v>41385.72</v>
      </c>
      <c r="F9" s="187">
        <v>39259.86</v>
      </c>
      <c r="G9" s="188">
        <v>0</v>
      </c>
      <c r="H9" s="188">
        <f>F9/E9*100</f>
        <v>94.86330067472548</v>
      </c>
    </row>
    <row r="11" spans="2:8" x14ac:dyDescent="0.25">
      <c r="B11" s="26"/>
      <c r="C11" s="26"/>
      <c r="D11" s="26"/>
      <c r="E11" s="26"/>
      <c r="F11" s="26"/>
      <c r="G11" s="26"/>
      <c r="H11" s="26"/>
    </row>
    <row r="12" spans="2:8" x14ac:dyDescent="0.25">
      <c r="B12" s="26"/>
      <c r="C12" s="26"/>
      <c r="D12" s="26"/>
      <c r="E12" s="26"/>
      <c r="F12" s="26"/>
      <c r="G12" s="26"/>
      <c r="H12" s="26"/>
    </row>
    <row r="13" spans="2:8" x14ac:dyDescent="0.25">
      <c r="B13" s="26"/>
      <c r="C13" s="26"/>
      <c r="D13" s="26"/>
      <c r="E13" s="26"/>
      <c r="F13" s="26"/>
      <c r="G13" s="26"/>
      <c r="H13" s="2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F31" sqref="F3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13"/>
      <c r="E1" s="3"/>
      <c r="F1" s="3"/>
      <c r="G1" s="3"/>
      <c r="H1" s="3"/>
      <c r="I1" s="3"/>
      <c r="J1" s="3"/>
      <c r="K1" s="3"/>
      <c r="L1" s="13"/>
    </row>
    <row r="2" spans="2:12" ht="15.75" customHeight="1" x14ac:dyDescent="0.25">
      <c r="B2" s="230" t="s">
        <v>11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2:12" ht="18" x14ac:dyDescent="0.25">
      <c r="B3" s="43"/>
      <c r="C3" s="43"/>
      <c r="D3" s="43"/>
      <c r="E3" s="43"/>
      <c r="F3" s="43"/>
      <c r="G3" s="43"/>
      <c r="H3" s="43"/>
      <c r="I3" s="43"/>
      <c r="J3" s="44"/>
      <c r="K3" s="44"/>
      <c r="L3" s="44"/>
    </row>
    <row r="4" spans="2:12" ht="18" customHeight="1" x14ac:dyDescent="0.25">
      <c r="B4" s="230" t="s">
        <v>63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2:12" ht="15.75" customHeight="1" x14ac:dyDescent="0.25">
      <c r="B5" s="230" t="s">
        <v>49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2:12" ht="18" x14ac:dyDescent="0.25">
      <c r="B6" s="43"/>
      <c r="C6" s="43"/>
      <c r="D6" s="43"/>
      <c r="E6" s="43"/>
      <c r="F6" s="43"/>
      <c r="G6" s="43"/>
      <c r="H6" s="43"/>
      <c r="I6" s="43"/>
      <c r="J6" s="44"/>
      <c r="K6" s="44"/>
      <c r="L6" s="44"/>
    </row>
    <row r="7" spans="2:12" ht="25.5" customHeight="1" x14ac:dyDescent="0.25">
      <c r="B7" s="258" t="s">
        <v>7</v>
      </c>
      <c r="C7" s="259"/>
      <c r="D7" s="259"/>
      <c r="E7" s="259"/>
      <c r="F7" s="260"/>
      <c r="G7" s="34" t="s">
        <v>77</v>
      </c>
      <c r="H7" s="34" t="s">
        <v>71</v>
      </c>
      <c r="I7" s="34" t="s">
        <v>73</v>
      </c>
      <c r="J7" s="34" t="s">
        <v>74</v>
      </c>
      <c r="K7" s="34" t="s">
        <v>29</v>
      </c>
      <c r="L7" s="34" t="s">
        <v>60</v>
      </c>
    </row>
    <row r="8" spans="2:12" x14ac:dyDescent="0.25">
      <c r="B8" s="258">
        <v>1</v>
      </c>
      <c r="C8" s="259"/>
      <c r="D8" s="259"/>
      <c r="E8" s="259"/>
      <c r="F8" s="260"/>
      <c r="G8" s="35">
        <v>2</v>
      </c>
      <c r="H8" s="35">
        <v>3</v>
      </c>
      <c r="I8" s="35">
        <v>4</v>
      </c>
      <c r="J8" s="35">
        <v>5</v>
      </c>
      <c r="K8" s="35" t="s">
        <v>44</v>
      </c>
      <c r="L8" s="35" t="s">
        <v>45</v>
      </c>
    </row>
    <row r="9" spans="2:12" ht="25.5" x14ac:dyDescent="0.25">
      <c r="B9" s="5">
        <v>8</v>
      </c>
      <c r="C9" s="5"/>
      <c r="D9" s="5"/>
      <c r="E9" s="5"/>
      <c r="F9" s="5" t="s">
        <v>8</v>
      </c>
      <c r="G9" s="47">
        <v>0</v>
      </c>
      <c r="H9" s="47">
        <v>0</v>
      </c>
      <c r="I9" s="47">
        <v>0</v>
      </c>
      <c r="J9" s="48">
        <v>0</v>
      </c>
      <c r="K9" s="152">
        <v>0</v>
      </c>
      <c r="L9" s="152">
        <v>0</v>
      </c>
    </row>
    <row r="10" spans="2:12" x14ac:dyDescent="0.25">
      <c r="B10" s="5"/>
      <c r="C10" s="10">
        <v>84</v>
      </c>
      <c r="D10" s="10"/>
      <c r="E10" s="10"/>
      <c r="F10" s="10" t="s">
        <v>13</v>
      </c>
      <c r="G10" s="47">
        <v>0</v>
      </c>
      <c r="H10" s="47">
        <v>0</v>
      </c>
      <c r="I10" s="47">
        <v>0</v>
      </c>
      <c r="J10" s="48">
        <v>0</v>
      </c>
      <c r="K10" s="152">
        <v>0</v>
      </c>
      <c r="L10" s="152">
        <v>0</v>
      </c>
    </row>
    <row r="11" spans="2:12" ht="51" x14ac:dyDescent="0.25">
      <c r="B11" s="6"/>
      <c r="C11" s="6"/>
      <c r="D11" s="6">
        <v>841</v>
      </c>
      <c r="E11" s="6"/>
      <c r="F11" s="20" t="s">
        <v>50</v>
      </c>
      <c r="G11" s="47">
        <v>0</v>
      </c>
      <c r="H11" s="47">
        <v>0</v>
      </c>
      <c r="I11" s="47">
        <v>0</v>
      </c>
      <c r="J11" s="48">
        <v>0</v>
      </c>
      <c r="K11" s="152">
        <v>0</v>
      </c>
      <c r="L11" s="152">
        <v>0</v>
      </c>
    </row>
    <row r="12" spans="2:12" ht="25.5" x14ac:dyDescent="0.25">
      <c r="B12" s="6"/>
      <c r="C12" s="6"/>
      <c r="D12" s="6"/>
      <c r="E12" s="6">
        <v>8413</v>
      </c>
      <c r="F12" s="20" t="s">
        <v>51</v>
      </c>
      <c r="G12" s="47">
        <v>0</v>
      </c>
      <c r="H12" s="47">
        <v>0</v>
      </c>
      <c r="I12" s="47">
        <v>0</v>
      </c>
      <c r="J12" s="48">
        <v>0</v>
      </c>
      <c r="K12" s="152">
        <v>0</v>
      </c>
      <c r="L12" s="152">
        <v>0</v>
      </c>
    </row>
    <row r="13" spans="2:12" x14ac:dyDescent="0.25">
      <c r="B13" s="6"/>
      <c r="C13" s="6"/>
      <c r="D13" s="6"/>
      <c r="E13" s="7" t="s">
        <v>22</v>
      </c>
      <c r="F13" s="12"/>
      <c r="G13" s="47">
        <v>0</v>
      </c>
      <c r="H13" s="47">
        <v>0</v>
      </c>
      <c r="I13" s="47">
        <v>0</v>
      </c>
      <c r="J13" s="48">
        <v>0</v>
      </c>
      <c r="K13" s="152">
        <v>0</v>
      </c>
      <c r="L13" s="152">
        <v>0</v>
      </c>
    </row>
    <row r="14" spans="2:12" ht="25.5" x14ac:dyDescent="0.25">
      <c r="B14" s="8">
        <v>5</v>
      </c>
      <c r="C14" s="9"/>
      <c r="D14" s="9"/>
      <c r="E14" s="9"/>
      <c r="F14" s="14" t="s">
        <v>9</v>
      </c>
      <c r="G14" s="47">
        <v>0</v>
      </c>
      <c r="H14" s="47">
        <v>0</v>
      </c>
      <c r="I14" s="47">
        <v>0</v>
      </c>
      <c r="J14" s="48">
        <v>0</v>
      </c>
      <c r="K14" s="152">
        <v>0</v>
      </c>
      <c r="L14" s="152">
        <v>0</v>
      </c>
    </row>
    <row r="15" spans="2:12" ht="25.5" x14ac:dyDescent="0.25">
      <c r="B15" s="10"/>
      <c r="C15" s="10">
        <v>54</v>
      </c>
      <c r="D15" s="10"/>
      <c r="E15" s="10"/>
      <c r="F15" s="15" t="s">
        <v>14</v>
      </c>
      <c r="G15" s="47">
        <v>0</v>
      </c>
      <c r="H15" s="47">
        <v>0</v>
      </c>
      <c r="I15" s="151">
        <v>0</v>
      </c>
      <c r="J15" s="48">
        <v>0</v>
      </c>
      <c r="K15" s="152">
        <v>0</v>
      </c>
      <c r="L15" s="152">
        <v>0</v>
      </c>
    </row>
    <row r="16" spans="2:12" ht="63.75" x14ac:dyDescent="0.25">
      <c r="B16" s="10"/>
      <c r="C16" s="10"/>
      <c r="D16" s="10">
        <v>541</v>
      </c>
      <c r="E16" s="20"/>
      <c r="F16" s="20" t="s">
        <v>52</v>
      </c>
      <c r="G16" s="47">
        <v>0</v>
      </c>
      <c r="H16" s="47">
        <v>0</v>
      </c>
      <c r="I16" s="151">
        <v>0</v>
      </c>
      <c r="J16" s="48">
        <v>0</v>
      </c>
      <c r="K16" s="152">
        <v>0</v>
      </c>
      <c r="L16" s="152">
        <v>0</v>
      </c>
    </row>
    <row r="17" spans="2:12" ht="38.25" x14ac:dyDescent="0.25">
      <c r="B17" s="10"/>
      <c r="C17" s="10"/>
      <c r="D17" s="10"/>
      <c r="E17" s="20">
        <v>5413</v>
      </c>
      <c r="F17" s="20" t="s">
        <v>53</v>
      </c>
      <c r="G17" s="47">
        <v>0</v>
      </c>
      <c r="H17" s="47">
        <v>0</v>
      </c>
      <c r="I17" s="151">
        <v>0</v>
      </c>
      <c r="J17" s="48">
        <v>0</v>
      </c>
      <c r="K17" s="152">
        <v>0</v>
      </c>
      <c r="L17" s="152">
        <v>0</v>
      </c>
    </row>
    <row r="18" spans="2:12" x14ac:dyDescent="0.25">
      <c r="B18" s="11"/>
      <c r="C18" s="9"/>
      <c r="D18" s="9"/>
      <c r="E18" s="9"/>
      <c r="F18" s="14" t="s">
        <v>22</v>
      </c>
      <c r="G18" s="47"/>
      <c r="H18" s="47"/>
      <c r="I18" s="47"/>
      <c r="J18" s="48"/>
      <c r="K18" s="152"/>
      <c r="L18" s="152"/>
    </row>
    <row r="20" spans="2:12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2:12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2:12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F11" sqref="F1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3"/>
      <c r="C1" s="13"/>
      <c r="D1" s="13"/>
      <c r="E1" s="13"/>
      <c r="F1" s="4"/>
      <c r="G1" s="4"/>
      <c r="H1" s="4"/>
    </row>
    <row r="2" spans="2:8" ht="15.75" customHeight="1" x14ac:dyDescent="0.25">
      <c r="B2" s="230" t="s">
        <v>54</v>
      </c>
      <c r="C2" s="230"/>
      <c r="D2" s="230"/>
      <c r="E2" s="230"/>
      <c r="F2" s="230"/>
      <c r="G2" s="230"/>
      <c r="H2" s="230"/>
    </row>
    <row r="3" spans="2:8" ht="18" x14ac:dyDescent="0.25">
      <c r="B3" s="43"/>
      <c r="C3" s="43"/>
      <c r="D3" s="43"/>
      <c r="E3" s="43"/>
      <c r="F3" s="44"/>
      <c r="G3" s="44"/>
      <c r="H3" s="44"/>
    </row>
    <row r="4" spans="2:8" ht="25.5" x14ac:dyDescent="0.25">
      <c r="B4" s="31" t="s">
        <v>7</v>
      </c>
      <c r="C4" s="31" t="s">
        <v>77</v>
      </c>
      <c r="D4" s="31" t="s">
        <v>71</v>
      </c>
      <c r="E4" s="31" t="s">
        <v>73</v>
      </c>
      <c r="F4" s="31" t="s">
        <v>74</v>
      </c>
      <c r="G4" s="31" t="s">
        <v>29</v>
      </c>
      <c r="H4" s="31" t="s">
        <v>60</v>
      </c>
    </row>
    <row r="5" spans="2:8" x14ac:dyDescent="0.25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 t="s">
        <v>44</v>
      </c>
      <c r="H5" s="31" t="s">
        <v>45</v>
      </c>
    </row>
    <row r="6" spans="2:8" x14ac:dyDescent="0.25">
      <c r="B6" s="5" t="s">
        <v>55</v>
      </c>
      <c r="C6" s="47">
        <v>0</v>
      </c>
      <c r="D6" s="47">
        <v>0</v>
      </c>
      <c r="E6" s="151">
        <v>0</v>
      </c>
      <c r="F6" s="48">
        <v>0</v>
      </c>
      <c r="G6" s="152">
        <v>0</v>
      </c>
      <c r="H6" s="152">
        <v>0</v>
      </c>
    </row>
    <row r="7" spans="2:8" x14ac:dyDescent="0.25">
      <c r="B7" s="5" t="s">
        <v>19</v>
      </c>
      <c r="C7" s="47"/>
      <c r="D7" s="47"/>
      <c r="E7" s="47"/>
      <c r="F7" s="48"/>
      <c r="G7" s="152"/>
      <c r="H7" s="152"/>
    </row>
    <row r="8" spans="2:8" x14ac:dyDescent="0.25">
      <c r="B8" s="17" t="s">
        <v>20</v>
      </c>
      <c r="C8" s="47"/>
      <c r="D8" s="47"/>
      <c r="E8" s="47"/>
      <c r="F8" s="48"/>
      <c r="G8" s="152"/>
      <c r="H8" s="152"/>
    </row>
    <row r="9" spans="2:8" x14ac:dyDescent="0.25">
      <c r="B9" s="18" t="s">
        <v>21</v>
      </c>
      <c r="C9" s="47"/>
      <c r="D9" s="47"/>
      <c r="E9" s="47"/>
      <c r="F9" s="48"/>
      <c r="G9" s="152"/>
      <c r="H9" s="152"/>
    </row>
    <row r="10" spans="2:8" x14ac:dyDescent="0.25">
      <c r="B10" s="18" t="s">
        <v>22</v>
      </c>
      <c r="C10" s="47"/>
      <c r="D10" s="47"/>
      <c r="E10" s="47"/>
      <c r="F10" s="48"/>
      <c r="G10" s="152"/>
      <c r="H10" s="152"/>
    </row>
    <row r="11" spans="2:8" x14ac:dyDescent="0.25">
      <c r="B11" s="5" t="s">
        <v>23</v>
      </c>
      <c r="C11" s="47">
        <v>0</v>
      </c>
      <c r="D11" s="47">
        <v>0</v>
      </c>
      <c r="E11" s="151">
        <v>0</v>
      </c>
      <c r="F11" s="48">
        <v>0</v>
      </c>
      <c r="G11" s="152">
        <v>0</v>
      </c>
      <c r="H11" s="152">
        <v>0</v>
      </c>
    </row>
    <row r="12" spans="2:8" x14ac:dyDescent="0.25">
      <c r="B12" s="19" t="s">
        <v>24</v>
      </c>
      <c r="C12" s="47"/>
      <c r="D12" s="47"/>
      <c r="E12" s="151"/>
      <c r="F12" s="48"/>
      <c r="G12" s="152"/>
      <c r="H12" s="152"/>
    </row>
    <row r="13" spans="2:8" x14ac:dyDescent="0.25">
      <c r="B13" s="5" t="s">
        <v>25</v>
      </c>
      <c r="C13" s="47"/>
      <c r="D13" s="47"/>
      <c r="E13" s="151"/>
      <c r="F13" s="48"/>
      <c r="G13" s="152"/>
      <c r="H13" s="152"/>
    </row>
    <row r="14" spans="2:8" x14ac:dyDescent="0.25">
      <c r="B14" s="19" t="s">
        <v>26</v>
      </c>
      <c r="C14" s="47"/>
      <c r="D14" s="47"/>
      <c r="E14" s="151"/>
      <c r="F14" s="48"/>
      <c r="G14" s="152"/>
      <c r="H14" s="152"/>
    </row>
    <row r="15" spans="2:8" x14ac:dyDescent="0.25">
      <c r="B15" s="10" t="s">
        <v>16</v>
      </c>
      <c r="C15" s="47"/>
      <c r="D15" s="47"/>
      <c r="E15" s="151"/>
      <c r="F15" s="48"/>
      <c r="G15" s="152"/>
      <c r="H15" s="152"/>
    </row>
    <row r="16" spans="2:8" x14ac:dyDescent="0.25">
      <c r="B16" s="19"/>
      <c r="C16" s="47"/>
      <c r="D16" s="47"/>
      <c r="E16" s="151"/>
      <c r="F16" s="48"/>
      <c r="G16" s="152"/>
      <c r="H16" s="152"/>
    </row>
    <row r="17" spans="2:8" ht="15.75" customHeight="1" x14ac:dyDescent="0.25">
      <c r="B17" s="5" t="s">
        <v>56</v>
      </c>
      <c r="C17" s="47">
        <v>0</v>
      </c>
      <c r="D17" s="47">
        <v>0</v>
      </c>
      <c r="E17" s="151">
        <v>0</v>
      </c>
      <c r="F17" s="48">
        <v>0</v>
      </c>
      <c r="G17" s="152">
        <v>0</v>
      </c>
      <c r="H17" s="152">
        <v>0</v>
      </c>
    </row>
    <row r="18" spans="2:8" ht="15.75" customHeight="1" x14ac:dyDescent="0.25">
      <c r="B18" s="5" t="s">
        <v>19</v>
      </c>
      <c r="C18" s="47"/>
      <c r="D18" s="47"/>
      <c r="E18" s="47"/>
      <c r="F18" s="48"/>
      <c r="G18" s="152"/>
      <c r="H18" s="152"/>
    </row>
    <row r="19" spans="2:8" x14ac:dyDescent="0.25">
      <c r="B19" s="17" t="s">
        <v>20</v>
      </c>
      <c r="C19" s="47"/>
      <c r="D19" s="47"/>
      <c r="E19" s="47"/>
      <c r="F19" s="48"/>
      <c r="G19" s="152"/>
      <c r="H19" s="152"/>
    </row>
    <row r="20" spans="2:8" x14ac:dyDescent="0.25">
      <c r="B20" s="18" t="s">
        <v>21</v>
      </c>
      <c r="C20" s="47"/>
      <c r="D20" s="47"/>
      <c r="E20" s="47"/>
      <c r="F20" s="48"/>
      <c r="G20" s="152"/>
      <c r="H20" s="152"/>
    </row>
    <row r="21" spans="2:8" x14ac:dyDescent="0.25">
      <c r="B21" s="18" t="s">
        <v>22</v>
      </c>
      <c r="C21" s="47"/>
      <c r="D21" s="47"/>
      <c r="E21" s="47"/>
      <c r="F21" s="48"/>
      <c r="G21" s="152"/>
      <c r="H21" s="152"/>
    </row>
    <row r="22" spans="2:8" x14ac:dyDescent="0.25">
      <c r="B22" s="5" t="s">
        <v>23</v>
      </c>
      <c r="C22" s="47">
        <v>0</v>
      </c>
      <c r="D22" s="47">
        <v>0</v>
      </c>
      <c r="E22" s="151">
        <v>0</v>
      </c>
      <c r="F22" s="48">
        <v>0</v>
      </c>
      <c r="G22" s="152">
        <v>0</v>
      </c>
      <c r="H22" s="152">
        <v>0</v>
      </c>
    </row>
    <row r="23" spans="2:8" x14ac:dyDescent="0.25">
      <c r="B23" s="19" t="s">
        <v>24</v>
      </c>
      <c r="C23" s="47"/>
      <c r="D23" s="47"/>
      <c r="E23" s="151"/>
      <c r="F23" s="48"/>
      <c r="G23" s="152"/>
      <c r="H23" s="152"/>
    </row>
    <row r="24" spans="2:8" x14ac:dyDescent="0.25">
      <c r="B24" s="5" t="s">
        <v>25</v>
      </c>
      <c r="C24" s="47">
        <v>0</v>
      </c>
      <c r="D24" s="47">
        <v>0</v>
      </c>
      <c r="E24" s="151">
        <v>0</v>
      </c>
      <c r="F24" s="48">
        <v>0</v>
      </c>
      <c r="G24" s="152">
        <v>0</v>
      </c>
      <c r="H24" s="152">
        <v>0</v>
      </c>
    </row>
    <row r="25" spans="2:8" x14ac:dyDescent="0.25">
      <c r="B25" s="19" t="s">
        <v>26</v>
      </c>
      <c r="C25" s="47"/>
      <c r="D25" s="47"/>
      <c r="E25" s="151"/>
      <c r="F25" s="48"/>
      <c r="G25" s="152"/>
      <c r="H25" s="152"/>
    </row>
    <row r="26" spans="2:8" x14ac:dyDescent="0.25">
      <c r="B26" s="10" t="s">
        <v>16</v>
      </c>
      <c r="C26" s="47"/>
      <c r="D26" s="47"/>
      <c r="E26" s="151"/>
      <c r="F26" s="48"/>
      <c r="G26" s="152"/>
      <c r="H26" s="152"/>
    </row>
    <row r="28" spans="2:8" x14ac:dyDescent="0.25">
      <c r="B28" s="36"/>
      <c r="C28" s="36"/>
      <c r="D28" s="36"/>
      <c r="E28" s="36"/>
      <c r="F28" s="36"/>
      <c r="G28" s="36"/>
      <c r="H28" s="3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7"/>
  <sheetViews>
    <sheetView tabSelected="1" topLeftCell="A37" workbookViewId="0">
      <selection activeCell="H95" sqref="H9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7.42578125" customWidth="1"/>
    <col min="5" max="5" width="4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230" t="s">
        <v>10</v>
      </c>
      <c r="C2" s="230"/>
      <c r="D2" s="230"/>
      <c r="E2" s="230"/>
      <c r="F2" s="230"/>
      <c r="G2" s="230"/>
      <c r="H2" s="230"/>
      <c r="I2" s="230"/>
      <c r="J2" s="21"/>
    </row>
    <row r="3" spans="2:10" ht="18" x14ac:dyDescent="0.25">
      <c r="B3" s="46"/>
      <c r="C3" s="46"/>
      <c r="D3" s="46"/>
      <c r="E3" s="46"/>
      <c r="F3" s="46"/>
      <c r="G3" s="46"/>
      <c r="H3" s="46"/>
      <c r="I3" s="44"/>
      <c r="J3" s="4"/>
    </row>
    <row r="4" spans="2:10" ht="15.75" x14ac:dyDescent="0.25">
      <c r="B4" s="277" t="s">
        <v>116</v>
      </c>
      <c r="C4" s="277"/>
      <c r="D4" s="277"/>
      <c r="E4" s="277"/>
      <c r="F4" s="277"/>
      <c r="G4" s="277"/>
      <c r="H4" s="277"/>
      <c r="I4" s="277"/>
    </row>
    <row r="5" spans="2:10" ht="18" x14ac:dyDescent="0.25">
      <c r="B5" s="46"/>
      <c r="C5" s="46"/>
      <c r="D5" s="46"/>
      <c r="E5" s="46"/>
      <c r="F5" s="46"/>
      <c r="G5" s="46"/>
      <c r="H5" s="46"/>
      <c r="I5" s="44"/>
    </row>
    <row r="6" spans="2:10" ht="15.75" x14ac:dyDescent="0.25">
      <c r="B6" s="50"/>
      <c r="C6" s="50"/>
      <c r="D6" s="52" t="s">
        <v>117</v>
      </c>
      <c r="E6" s="52" t="s">
        <v>118</v>
      </c>
      <c r="F6" s="50"/>
      <c r="G6" s="50"/>
      <c r="H6" s="50"/>
      <c r="I6" s="50"/>
    </row>
    <row r="7" spans="2:10" ht="30" customHeight="1" x14ac:dyDescent="0.25">
      <c r="B7" s="50"/>
      <c r="C7" s="50"/>
      <c r="D7" s="53" t="s">
        <v>84</v>
      </c>
      <c r="E7" s="53" t="s">
        <v>85</v>
      </c>
      <c r="F7" s="51"/>
      <c r="G7" s="51"/>
      <c r="H7" s="51"/>
      <c r="I7" s="51"/>
    </row>
    <row r="8" spans="2:10" ht="15.75" x14ac:dyDescent="0.25">
      <c r="B8" s="50"/>
      <c r="C8" s="50"/>
      <c r="D8" s="263" t="s">
        <v>86</v>
      </c>
      <c r="E8" s="263"/>
      <c r="F8" s="50"/>
      <c r="G8" s="50"/>
      <c r="H8" s="50"/>
      <c r="I8" s="50"/>
    </row>
    <row r="9" spans="2:10" ht="26.25" customHeight="1" x14ac:dyDescent="0.25">
      <c r="D9" s="275" t="s">
        <v>87</v>
      </c>
      <c r="E9" s="276"/>
      <c r="F9" s="56"/>
      <c r="G9" s="57"/>
      <c r="H9" s="57"/>
      <c r="I9" s="57"/>
    </row>
    <row r="10" spans="2:10" ht="30" x14ac:dyDescent="0.25">
      <c r="D10" s="58" t="s">
        <v>88</v>
      </c>
      <c r="E10" s="59" t="s">
        <v>89</v>
      </c>
      <c r="F10" s="58" t="s">
        <v>193</v>
      </c>
      <c r="G10" s="58" t="s">
        <v>91</v>
      </c>
      <c r="H10" s="58" t="s">
        <v>92</v>
      </c>
      <c r="I10" s="58" t="s">
        <v>93</v>
      </c>
    </row>
    <row r="11" spans="2:10" x14ac:dyDescent="0.25">
      <c r="D11" s="58">
        <v>1</v>
      </c>
      <c r="E11" s="59">
        <v>2</v>
      </c>
      <c r="F11" s="59">
        <v>3</v>
      </c>
      <c r="G11" s="58">
        <v>4</v>
      </c>
      <c r="H11" s="58">
        <v>5</v>
      </c>
      <c r="I11" s="60">
        <v>6</v>
      </c>
    </row>
    <row r="12" spans="2:10" x14ac:dyDescent="0.25">
      <c r="D12" s="61">
        <v>3211</v>
      </c>
      <c r="E12" s="62" t="s">
        <v>43</v>
      </c>
      <c r="F12" s="113">
        <v>564.54</v>
      </c>
      <c r="G12" s="122">
        <v>875.03</v>
      </c>
      <c r="H12" s="113">
        <v>875.03</v>
      </c>
      <c r="I12" s="129">
        <v>100</v>
      </c>
    </row>
    <row r="13" spans="2:10" x14ac:dyDescent="0.25">
      <c r="D13" s="64">
        <v>3213</v>
      </c>
      <c r="E13" s="65" t="s">
        <v>94</v>
      </c>
      <c r="F13" s="115">
        <v>960.98</v>
      </c>
      <c r="G13" s="123">
        <v>960.98</v>
      </c>
      <c r="H13" s="115">
        <v>960.98</v>
      </c>
      <c r="I13" s="129">
        <v>100</v>
      </c>
    </row>
    <row r="14" spans="2:10" x14ac:dyDescent="0.25">
      <c r="D14" s="64">
        <v>3221</v>
      </c>
      <c r="E14" s="65" t="s">
        <v>95</v>
      </c>
      <c r="F14" s="115">
        <v>2000</v>
      </c>
      <c r="G14" s="123">
        <v>2718.47</v>
      </c>
      <c r="H14" s="115">
        <v>2718.47</v>
      </c>
      <c r="I14" s="129">
        <f>H14/G14*100</f>
        <v>100</v>
      </c>
    </row>
    <row r="15" spans="2:10" x14ac:dyDescent="0.25">
      <c r="D15" s="64">
        <v>3222</v>
      </c>
      <c r="E15" s="65" t="s">
        <v>96</v>
      </c>
      <c r="F15" s="115">
        <v>1390.19</v>
      </c>
      <c r="G15" s="123">
        <v>2400.4499999999998</v>
      </c>
      <c r="H15" s="115">
        <v>2400.4499999999998</v>
      </c>
      <c r="I15" s="129">
        <f>H15/G15*100</f>
        <v>100</v>
      </c>
    </row>
    <row r="16" spans="2:10" x14ac:dyDescent="0.25">
      <c r="D16" s="64">
        <v>3223</v>
      </c>
      <c r="E16" s="65" t="s">
        <v>97</v>
      </c>
      <c r="F16" s="115">
        <v>7772</v>
      </c>
      <c r="G16" s="123">
        <v>6949.57</v>
      </c>
      <c r="H16" s="115">
        <v>6949.57</v>
      </c>
      <c r="I16" s="129">
        <f>H16/G16*100</f>
        <v>100</v>
      </c>
    </row>
    <row r="17" spans="4:9" x14ac:dyDescent="0.25">
      <c r="D17" s="64">
        <v>3223</v>
      </c>
      <c r="E17" s="65" t="s">
        <v>98</v>
      </c>
      <c r="F17" s="115">
        <v>30000</v>
      </c>
      <c r="G17" s="123">
        <v>48979.82</v>
      </c>
      <c r="H17" s="115">
        <v>48979.82</v>
      </c>
      <c r="I17" s="129">
        <v>100</v>
      </c>
    </row>
    <row r="18" spans="4:9" x14ac:dyDescent="0.25">
      <c r="D18" s="64">
        <v>3224</v>
      </c>
      <c r="E18" s="65" t="s">
        <v>99</v>
      </c>
      <c r="F18" s="115">
        <v>2877.63</v>
      </c>
      <c r="G18" s="123">
        <v>1665.66</v>
      </c>
      <c r="H18" s="115">
        <v>1665.66</v>
      </c>
      <c r="I18" s="129">
        <f t="shared" ref="I18:I23" si="0">H18/G18*100</f>
        <v>100</v>
      </c>
    </row>
    <row r="19" spans="4:9" x14ac:dyDescent="0.25">
      <c r="D19" s="64">
        <v>3231</v>
      </c>
      <c r="E19" s="65" t="s">
        <v>100</v>
      </c>
      <c r="F19" s="115">
        <v>1299.99</v>
      </c>
      <c r="G19" s="123">
        <v>1244.3900000000001</v>
      </c>
      <c r="H19" s="115">
        <v>1244.3900000000001</v>
      </c>
      <c r="I19" s="129">
        <f t="shared" si="0"/>
        <v>100</v>
      </c>
    </row>
    <row r="20" spans="4:9" x14ac:dyDescent="0.25">
      <c r="D20" s="64">
        <v>3232</v>
      </c>
      <c r="E20" s="65" t="s">
        <v>101</v>
      </c>
      <c r="F20" s="115">
        <v>2243.6</v>
      </c>
      <c r="G20" s="123">
        <v>7099.15</v>
      </c>
      <c r="H20" s="115">
        <v>7099.15</v>
      </c>
      <c r="I20" s="129">
        <f t="shared" si="0"/>
        <v>100</v>
      </c>
    </row>
    <row r="21" spans="4:9" x14ac:dyDescent="0.25">
      <c r="D21" s="64">
        <v>3234</v>
      </c>
      <c r="E21" s="65" t="s">
        <v>102</v>
      </c>
      <c r="F21" s="115">
        <v>2081.9499999999998</v>
      </c>
      <c r="G21" s="123">
        <v>4585.37</v>
      </c>
      <c r="H21" s="115">
        <v>4585.37</v>
      </c>
      <c r="I21" s="129">
        <f t="shared" si="0"/>
        <v>100</v>
      </c>
    </row>
    <row r="22" spans="4:9" x14ac:dyDescent="0.25">
      <c r="D22" s="64">
        <v>3235</v>
      </c>
      <c r="E22" s="65" t="s">
        <v>103</v>
      </c>
      <c r="F22" s="115">
        <v>200837.7</v>
      </c>
      <c r="G22" s="123">
        <v>189296.39</v>
      </c>
      <c r="H22" s="115">
        <v>200076.89</v>
      </c>
      <c r="I22" s="129">
        <f t="shared" si="0"/>
        <v>105.69503729046286</v>
      </c>
    </row>
    <row r="23" spans="4:9" x14ac:dyDescent="0.25">
      <c r="D23" s="64">
        <v>3235</v>
      </c>
      <c r="E23" s="65" t="s">
        <v>104</v>
      </c>
      <c r="F23" s="115">
        <v>3318.07</v>
      </c>
      <c r="G23" s="123">
        <v>4235.37</v>
      </c>
      <c r="H23" s="115">
        <v>4235.37</v>
      </c>
      <c r="I23" s="129">
        <f t="shared" si="0"/>
        <v>100</v>
      </c>
    </row>
    <row r="24" spans="4:9" x14ac:dyDescent="0.25">
      <c r="D24" s="64">
        <v>3236</v>
      </c>
      <c r="E24" s="65" t="s">
        <v>105</v>
      </c>
      <c r="F24" s="115">
        <v>1809.31</v>
      </c>
      <c r="G24" s="123">
        <v>1751.97</v>
      </c>
      <c r="H24" s="115">
        <v>1751.97</v>
      </c>
      <c r="I24" s="129">
        <v>0</v>
      </c>
    </row>
    <row r="25" spans="4:9" x14ac:dyDescent="0.25">
      <c r="D25" s="64">
        <v>3238</v>
      </c>
      <c r="E25" s="65" t="s">
        <v>106</v>
      </c>
      <c r="F25" s="115">
        <v>1583.3</v>
      </c>
      <c r="G25" s="123">
        <v>3122.62</v>
      </c>
      <c r="H25" s="115">
        <v>3122.62</v>
      </c>
      <c r="I25" s="129">
        <f>H25/G25*100</f>
        <v>100</v>
      </c>
    </row>
    <row r="26" spans="4:9" x14ac:dyDescent="0.25">
      <c r="D26" s="64">
        <v>3292</v>
      </c>
      <c r="E26" s="65" t="s">
        <v>108</v>
      </c>
      <c r="F26" s="115">
        <v>895.5</v>
      </c>
      <c r="G26" s="123">
        <v>203.02</v>
      </c>
      <c r="H26" s="115">
        <v>203.02</v>
      </c>
      <c r="I26" s="131">
        <v>100</v>
      </c>
    </row>
    <row r="27" spans="4:9" x14ac:dyDescent="0.25">
      <c r="D27" s="64">
        <v>3294</v>
      </c>
      <c r="E27" s="65" t="s">
        <v>122</v>
      </c>
      <c r="F27" s="115">
        <v>199.1</v>
      </c>
      <c r="G27" s="123">
        <v>209.74</v>
      </c>
      <c r="H27" s="115">
        <v>209.74</v>
      </c>
      <c r="I27" s="131">
        <f>H27/G27*100</f>
        <v>100</v>
      </c>
    </row>
    <row r="28" spans="4:9" x14ac:dyDescent="0.25">
      <c r="D28" s="64">
        <v>3299</v>
      </c>
      <c r="E28" s="65" t="s">
        <v>109</v>
      </c>
      <c r="F28" s="115">
        <v>199.08</v>
      </c>
      <c r="G28" s="123">
        <v>216.09</v>
      </c>
      <c r="H28" s="115">
        <v>216.09</v>
      </c>
      <c r="I28" s="131">
        <f>H28/G28*100</f>
        <v>100</v>
      </c>
    </row>
    <row r="29" spans="4:9" x14ac:dyDescent="0.25">
      <c r="D29" s="66" t="s">
        <v>110</v>
      </c>
      <c r="E29" s="65"/>
      <c r="F29" s="116">
        <v>260032.94</v>
      </c>
      <c r="G29" s="124">
        <f>G12+G13+G14+G15+G16+G17+G18+G19+G20+G21+G22+G23+G24+G25+G26+G27+G28</f>
        <v>276514.09000000003</v>
      </c>
      <c r="H29" s="116">
        <f>H12+H13+H14+H15+H16+H17+H18+H19+H20+H21+H22+H23+H24+H25+H26+H27+H28</f>
        <v>287294.59000000003</v>
      </c>
      <c r="I29" s="127">
        <f>H29/G29*100</f>
        <v>103.8987163366612</v>
      </c>
    </row>
    <row r="30" spans="4:9" x14ac:dyDescent="0.25">
      <c r="D30" s="50"/>
      <c r="E30" s="50"/>
      <c r="F30" s="50"/>
      <c r="G30" s="50"/>
      <c r="H30" s="50"/>
      <c r="I30" s="50"/>
    </row>
    <row r="31" spans="4:9" x14ac:dyDescent="0.25">
      <c r="D31" s="50"/>
      <c r="E31" s="50"/>
      <c r="F31" s="50"/>
      <c r="G31" s="50"/>
      <c r="H31" s="50"/>
      <c r="I31" s="50"/>
    </row>
    <row r="32" spans="4:9" ht="15" customHeight="1" x14ac:dyDescent="0.25">
      <c r="D32" s="275" t="s">
        <v>111</v>
      </c>
      <c r="E32" s="275"/>
      <c r="F32" s="56"/>
      <c r="G32" s="67"/>
      <c r="H32" s="67"/>
      <c r="I32" s="67"/>
    </row>
    <row r="33" spans="4:9" ht="30" x14ac:dyDescent="0.25">
      <c r="D33" s="68" t="s">
        <v>88</v>
      </c>
      <c r="E33" s="69" t="s">
        <v>89</v>
      </c>
      <c r="F33" s="58" t="s">
        <v>194</v>
      </c>
      <c r="G33" s="58" t="s">
        <v>91</v>
      </c>
      <c r="H33" s="58" t="s">
        <v>92</v>
      </c>
      <c r="I33" s="58" t="s">
        <v>93</v>
      </c>
    </row>
    <row r="34" spans="4:9" x14ac:dyDescent="0.25">
      <c r="D34" s="58">
        <v>1</v>
      </c>
      <c r="E34" s="59">
        <v>2</v>
      </c>
      <c r="F34" s="59">
        <v>3</v>
      </c>
      <c r="G34" s="58">
        <v>4</v>
      </c>
      <c r="H34" s="58">
        <v>5</v>
      </c>
      <c r="I34" s="60">
        <v>6</v>
      </c>
    </row>
    <row r="35" spans="4:9" x14ac:dyDescent="0.25">
      <c r="D35" s="61">
        <v>3235</v>
      </c>
      <c r="E35" s="62" t="s">
        <v>103</v>
      </c>
      <c r="F35" s="113">
        <v>0</v>
      </c>
      <c r="G35" s="122">
        <v>6136.51</v>
      </c>
      <c r="H35" s="122">
        <v>6136.51</v>
      </c>
      <c r="I35" s="129">
        <v>100</v>
      </c>
    </row>
    <row r="36" spans="4:9" x14ac:dyDescent="0.25">
      <c r="D36" s="66" t="s">
        <v>110</v>
      </c>
      <c r="E36" s="65"/>
      <c r="F36" s="115">
        <v>0</v>
      </c>
      <c r="G36" s="124">
        <v>6136.51</v>
      </c>
      <c r="H36" s="124">
        <v>6136.51</v>
      </c>
      <c r="I36" s="127">
        <v>100</v>
      </c>
    </row>
    <row r="37" spans="4:9" x14ac:dyDescent="0.25">
      <c r="D37" s="50"/>
      <c r="E37" s="50"/>
      <c r="F37" s="50"/>
      <c r="G37" s="50"/>
      <c r="H37" s="50"/>
      <c r="I37" s="50"/>
    </row>
    <row r="38" spans="4:9" x14ac:dyDescent="0.25">
      <c r="D38" s="50"/>
      <c r="E38" s="50"/>
      <c r="F38" s="50"/>
      <c r="G38" s="50"/>
      <c r="H38" s="50"/>
      <c r="I38" s="50"/>
    </row>
    <row r="39" spans="4:9" x14ac:dyDescent="0.25">
      <c r="D39" s="265" t="s">
        <v>123</v>
      </c>
      <c r="E39" s="265"/>
      <c r="F39" s="67"/>
      <c r="G39" s="67"/>
      <c r="H39" s="67"/>
      <c r="I39" s="67"/>
    </row>
    <row r="40" spans="4:9" ht="30" x14ac:dyDescent="0.25">
      <c r="D40" s="68" t="s">
        <v>88</v>
      </c>
      <c r="E40" s="69" t="s">
        <v>89</v>
      </c>
      <c r="F40" s="58" t="s">
        <v>194</v>
      </c>
      <c r="G40" s="58" t="s">
        <v>91</v>
      </c>
      <c r="H40" s="58" t="s">
        <v>92</v>
      </c>
      <c r="I40" s="58" t="s">
        <v>93</v>
      </c>
    </row>
    <row r="41" spans="4:9" x14ac:dyDescent="0.25">
      <c r="D41" s="58">
        <v>1</v>
      </c>
      <c r="E41" s="59">
        <v>2</v>
      </c>
      <c r="F41" s="59">
        <v>3</v>
      </c>
      <c r="G41" s="58">
        <v>4</v>
      </c>
      <c r="H41" s="58">
        <v>5</v>
      </c>
      <c r="I41" s="60">
        <v>6</v>
      </c>
    </row>
    <row r="42" spans="4:9" x14ac:dyDescent="0.25">
      <c r="D42" s="70">
        <v>3235</v>
      </c>
      <c r="E42" s="62" t="s">
        <v>103</v>
      </c>
      <c r="F42" s="113">
        <v>0</v>
      </c>
      <c r="G42" s="117">
        <v>37892.01</v>
      </c>
      <c r="H42" s="117">
        <v>35074.01</v>
      </c>
      <c r="I42" s="125">
        <f>H42/G42*100</f>
        <v>92.563075962452245</v>
      </c>
    </row>
    <row r="43" spans="4:9" x14ac:dyDescent="0.25">
      <c r="D43" s="70">
        <v>3221</v>
      </c>
      <c r="E43" s="62" t="s">
        <v>124</v>
      </c>
      <c r="F43" s="113">
        <v>0</v>
      </c>
      <c r="G43" s="117">
        <v>1578.4</v>
      </c>
      <c r="H43" s="117">
        <v>1160.1099999999999</v>
      </c>
      <c r="I43" s="125">
        <f>H43/G43*100</f>
        <v>73.499113025848956</v>
      </c>
    </row>
    <row r="44" spans="4:9" x14ac:dyDescent="0.25">
      <c r="D44" s="70">
        <v>3231</v>
      </c>
      <c r="E44" s="62" t="s">
        <v>100</v>
      </c>
      <c r="F44" s="113">
        <v>0</v>
      </c>
      <c r="G44" s="117">
        <v>828.55</v>
      </c>
      <c r="H44" s="117">
        <v>356.26</v>
      </c>
      <c r="I44" s="125">
        <f>H44/G44*100</f>
        <v>42.998008569187135</v>
      </c>
    </row>
    <row r="45" spans="4:9" x14ac:dyDescent="0.25">
      <c r="D45" s="66" t="s">
        <v>110</v>
      </c>
      <c r="E45" s="71"/>
      <c r="F45" s="113">
        <v>0</v>
      </c>
      <c r="G45" s="116">
        <f>G42+G43+G44</f>
        <v>40298.960000000006</v>
      </c>
      <c r="H45" s="116">
        <f>H42+H43+H44</f>
        <v>36590.380000000005</v>
      </c>
      <c r="I45" s="127">
        <f>H45/G45*100</f>
        <v>90.797330749974691</v>
      </c>
    </row>
    <row r="46" spans="4:9" x14ac:dyDescent="0.25">
      <c r="D46" s="50"/>
      <c r="E46" s="50"/>
      <c r="F46" s="50"/>
      <c r="G46" s="50"/>
      <c r="H46" s="50"/>
      <c r="I46" s="50"/>
    </row>
    <row r="47" spans="4:9" x14ac:dyDescent="0.25">
      <c r="D47" s="50"/>
      <c r="E47" s="50"/>
      <c r="F47" s="50"/>
      <c r="G47" s="50"/>
      <c r="H47" s="50"/>
      <c r="I47" s="50"/>
    </row>
    <row r="48" spans="4:9" ht="15.75" x14ac:dyDescent="0.25">
      <c r="D48" s="72" t="s">
        <v>126</v>
      </c>
      <c r="E48" s="73" t="s">
        <v>127</v>
      </c>
      <c r="F48" s="54"/>
      <c r="G48" s="55"/>
      <c r="H48" s="55"/>
      <c r="I48" s="55"/>
    </row>
    <row r="49" spans="4:9" ht="15" customHeight="1" x14ac:dyDescent="0.25">
      <c r="D49" s="268" t="s">
        <v>86</v>
      </c>
      <c r="E49" s="269"/>
      <c r="F49" s="269"/>
      <c r="G49" s="269"/>
      <c r="H49" s="269"/>
      <c r="I49" s="269"/>
    </row>
    <row r="50" spans="4:9" ht="21.75" customHeight="1" x14ac:dyDescent="0.25">
      <c r="D50" s="265" t="s">
        <v>128</v>
      </c>
      <c r="E50" s="265"/>
      <c r="F50" s="67"/>
      <c r="G50" s="67"/>
      <c r="H50" s="67"/>
      <c r="I50" s="67"/>
    </row>
    <row r="51" spans="4:9" ht="30" x14ac:dyDescent="0.25">
      <c r="D51" s="68" t="s">
        <v>88</v>
      </c>
      <c r="E51" s="69" t="s">
        <v>89</v>
      </c>
      <c r="F51" s="58" t="s">
        <v>194</v>
      </c>
      <c r="G51" s="58" t="s">
        <v>91</v>
      </c>
      <c r="H51" s="58" t="s">
        <v>92</v>
      </c>
      <c r="I51" s="58" t="s">
        <v>93</v>
      </c>
    </row>
    <row r="52" spans="4:9" x14ac:dyDescent="0.25">
      <c r="D52" s="60">
        <v>1</v>
      </c>
      <c r="E52" s="63">
        <v>2</v>
      </c>
      <c r="F52" s="63">
        <v>3</v>
      </c>
      <c r="G52" s="60">
        <v>4</v>
      </c>
      <c r="H52" s="60">
        <v>5</v>
      </c>
      <c r="I52" s="60">
        <v>6</v>
      </c>
    </row>
    <row r="53" spans="4:9" x14ac:dyDescent="0.25">
      <c r="D53" s="64">
        <v>4241</v>
      </c>
      <c r="E53" s="76" t="s">
        <v>129</v>
      </c>
      <c r="F53" s="113">
        <v>0</v>
      </c>
      <c r="G53" s="115">
        <v>389.01</v>
      </c>
      <c r="H53" s="115">
        <v>389.01</v>
      </c>
      <c r="I53" s="131">
        <v>100</v>
      </c>
    </row>
    <row r="54" spans="4:9" x14ac:dyDescent="0.25">
      <c r="D54" s="66" t="s">
        <v>110</v>
      </c>
      <c r="E54" s="71"/>
      <c r="F54" s="116">
        <v>0</v>
      </c>
      <c r="G54" s="116">
        <v>389.01</v>
      </c>
      <c r="H54" s="116">
        <v>389.01</v>
      </c>
      <c r="I54" s="127">
        <v>100</v>
      </c>
    </row>
    <row r="57" spans="4:9" ht="15.75" x14ac:dyDescent="0.25">
      <c r="D57" s="72" t="s">
        <v>130</v>
      </c>
      <c r="E57" s="73" t="s">
        <v>131</v>
      </c>
      <c r="F57" s="74"/>
      <c r="G57" s="82"/>
      <c r="H57" s="82"/>
      <c r="I57" s="83"/>
    </row>
    <row r="58" spans="4:9" x14ac:dyDescent="0.25">
      <c r="D58" s="268" t="s">
        <v>86</v>
      </c>
      <c r="E58" s="269"/>
      <c r="F58" s="269"/>
      <c r="G58" s="269"/>
      <c r="H58" s="269"/>
      <c r="I58" s="269"/>
    </row>
    <row r="59" spans="4:9" ht="29.25" customHeight="1" x14ac:dyDescent="0.25">
      <c r="D59" s="274" t="s">
        <v>132</v>
      </c>
      <c r="E59" s="274"/>
      <c r="F59" s="67"/>
      <c r="G59" s="84"/>
      <c r="H59" s="84"/>
      <c r="I59" s="77"/>
    </row>
    <row r="60" spans="4:9" ht="30" x14ac:dyDescent="0.25">
      <c r="D60" s="85" t="s">
        <v>88</v>
      </c>
      <c r="E60" s="86" t="s">
        <v>89</v>
      </c>
      <c r="F60" s="58" t="s">
        <v>194</v>
      </c>
      <c r="G60" s="58" t="s">
        <v>91</v>
      </c>
      <c r="H60" s="87" t="s">
        <v>92</v>
      </c>
      <c r="I60" s="87" t="s">
        <v>93</v>
      </c>
    </row>
    <row r="61" spans="4:9" x14ac:dyDescent="0.25">
      <c r="D61" s="60">
        <v>1</v>
      </c>
      <c r="E61" s="63">
        <v>2</v>
      </c>
      <c r="F61" s="63">
        <v>3</v>
      </c>
      <c r="G61" s="60">
        <v>4</v>
      </c>
      <c r="H61" s="60">
        <v>5</v>
      </c>
      <c r="I61" s="60">
        <v>6</v>
      </c>
    </row>
    <row r="62" spans="4:9" x14ac:dyDescent="0.25">
      <c r="D62" s="70">
        <v>3232</v>
      </c>
      <c r="E62" s="62" t="s">
        <v>125</v>
      </c>
      <c r="F62" s="113">
        <v>0</v>
      </c>
      <c r="G62" s="117">
        <v>4244.76</v>
      </c>
      <c r="H62" s="117">
        <v>4244.76</v>
      </c>
      <c r="I62" s="132">
        <f>H62/G62*100</f>
        <v>100</v>
      </c>
    </row>
    <row r="63" spans="4:9" x14ac:dyDescent="0.25">
      <c r="D63" s="64">
        <v>4221</v>
      </c>
      <c r="E63" s="76" t="s">
        <v>133</v>
      </c>
      <c r="F63" s="119">
        <v>0</v>
      </c>
      <c r="G63" s="115">
        <v>4105</v>
      </c>
      <c r="H63" s="115">
        <v>4105</v>
      </c>
      <c r="I63" s="132">
        <f>H63/G63*100</f>
        <v>100</v>
      </c>
    </row>
    <row r="64" spans="4:9" x14ac:dyDescent="0.25">
      <c r="D64" s="66" t="s">
        <v>110</v>
      </c>
      <c r="E64" s="71"/>
      <c r="F64" s="116">
        <v>0</v>
      </c>
      <c r="G64" s="116">
        <f>G62+G63</f>
        <v>8349.76</v>
      </c>
      <c r="H64" s="116">
        <f>H62+H63</f>
        <v>8349.76</v>
      </c>
      <c r="I64" s="127">
        <f>H64/G64*100</f>
        <v>100</v>
      </c>
    </row>
    <row r="67" spans="4:9" ht="15.75" x14ac:dyDescent="0.25">
      <c r="D67" s="72" t="s">
        <v>134</v>
      </c>
      <c r="E67" s="73" t="s">
        <v>135</v>
      </c>
      <c r="F67" s="74"/>
      <c r="G67" s="82"/>
      <c r="H67" s="82"/>
      <c r="I67" s="83"/>
    </row>
    <row r="68" spans="4:9" x14ac:dyDescent="0.25">
      <c r="D68" s="268" t="s">
        <v>86</v>
      </c>
      <c r="E68" s="269"/>
      <c r="F68" s="269"/>
      <c r="G68" s="269"/>
      <c r="H68" s="269"/>
      <c r="I68" s="269"/>
    </row>
    <row r="69" spans="4:9" ht="24" customHeight="1" x14ac:dyDescent="0.25">
      <c r="D69" s="265" t="s">
        <v>136</v>
      </c>
      <c r="E69" s="265"/>
      <c r="F69" s="67"/>
      <c r="G69" s="84"/>
      <c r="H69" s="84"/>
      <c r="I69" s="77"/>
    </row>
    <row r="70" spans="4:9" ht="30" x14ac:dyDescent="0.25">
      <c r="D70" s="68" t="s">
        <v>88</v>
      </c>
      <c r="E70" s="69" t="s">
        <v>89</v>
      </c>
      <c r="F70" s="58" t="s">
        <v>137</v>
      </c>
      <c r="G70" s="58" t="s">
        <v>138</v>
      </c>
      <c r="H70" s="58" t="s">
        <v>92</v>
      </c>
      <c r="I70" s="58" t="s">
        <v>93</v>
      </c>
    </row>
    <row r="71" spans="4:9" x14ac:dyDescent="0.25">
      <c r="D71" s="60">
        <v>1</v>
      </c>
      <c r="E71" s="63">
        <v>2</v>
      </c>
      <c r="F71" s="63">
        <v>3</v>
      </c>
      <c r="G71" s="60">
        <v>4</v>
      </c>
      <c r="H71" s="60">
        <v>5</v>
      </c>
      <c r="I71" s="60">
        <v>6</v>
      </c>
    </row>
    <row r="72" spans="4:9" x14ac:dyDescent="0.25">
      <c r="D72" s="64">
        <v>3111</v>
      </c>
      <c r="E72" s="76" t="s">
        <v>41</v>
      </c>
      <c r="F72" s="119">
        <v>703297.23</v>
      </c>
      <c r="G72" s="115">
        <v>703297.23</v>
      </c>
      <c r="H72" s="115">
        <v>740217.85</v>
      </c>
      <c r="I72" s="131">
        <v>105.25</v>
      </c>
    </row>
    <row r="73" spans="4:9" x14ac:dyDescent="0.25">
      <c r="D73" s="64">
        <v>3121</v>
      </c>
      <c r="E73" s="76" t="s">
        <v>139</v>
      </c>
      <c r="F73" s="119">
        <v>28871.79</v>
      </c>
      <c r="G73" s="115">
        <v>28871.79</v>
      </c>
      <c r="H73" s="115">
        <v>23950.959999999999</v>
      </c>
      <c r="I73" s="131">
        <v>82.96</v>
      </c>
    </row>
    <row r="74" spans="4:9" x14ac:dyDescent="0.25">
      <c r="D74" s="64">
        <v>3132</v>
      </c>
      <c r="E74" s="76" t="s">
        <v>140</v>
      </c>
      <c r="F74" s="119">
        <v>115418.46</v>
      </c>
      <c r="G74" s="115">
        <v>115418.46</v>
      </c>
      <c r="H74" s="115">
        <v>120344.75</v>
      </c>
      <c r="I74" s="131">
        <v>104.27</v>
      </c>
    </row>
    <row r="75" spans="4:9" x14ac:dyDescent="0.25">
      <c r="D75" s="64">
        <v>3212</v>
      </c>
      <c r="E75" s="76" t="s">
        <v>141</v>
      </c>
      <c r="F75" s="119">
        <v>66361.399999999994</v>
      </c>
      <c r="G75" s="115">
        <v>66361.399999999994</v>
      </c>
      <c r="H75" s="115">
        <v>63551.98</v>
      </c>
      <c r="I75" s="131">
        <v>95.77</v>
      </c>
    </row>
    <row r="76" spans="4:9" x14ac:dyDescent="0.25">
      <c r="D76" s="64">
        <v>3295</v>
      </c>
      <c r="E76" s="76" t="s">
        <v>142</v>
      </c>
      <c r="F76" s="119">
        <v>2196.7800000000002</v>
      </c>
      <c r="G76" s="115">
        <v>2196.7800000000002</v>
      </c>
      <c r="H76" s="115">
        <v>1076.78</v>
      </c>
      <c r="I76" s="131">
        <v>49.02</v>
      </c>
    </row>
    <row r="77" spans="4:9" x14ac:dyDescent="0.25">
      <c r="D77" s="66" t="s">
        <v>110</v>
      </c>
      <c r="E77" s="71"/>
      <c r="F77" s="116">
        <v>916145.66</v>
      </c>
      <c r="G77" s="116">
        <f>G72+G73+G74+G75+G76</f>
        <v>916145.66</v>
      </c>
      <c r="H77" s="116">
        <v>949142.32</v>
      </c>
      <c r="I77" s="127">
        <v>103.6</v>
      </c>
    </row>
    <row r="80" spans="4:9" ht="15.75" x14ac:dyDescent="0.25">
      <c r="D80" s="88" t="s">
        <v>143</v>
      </c>
      <c r="E80" s="88" t="s">
        <v>144</v>
      </c>
      <c r="F80" s="89"/>
      <c r="G80" s="89"/>
      <c r="H80" s="89"/>
      <c r="I80" s="89"/>
    </row>
    <row r="81" spans="4:9" ht="20.25" customHeight="1" x14ac:dyDescent="0.25">
      <c r="D81" s="90" t="s">
        <v>145</v>
      </c>
      <c r="E81" s="91" t="s">
        <v>146</v>
      </c>
      <c r="F81" s="49"/>
      <c r="G81" s="49"/>
      <c r="H81" s="49"/>
      <c r="I81" s="49"/>
    </row>
    <row r="82" spans="4:9" ht="23.25" customHeight="1" x14ac:dyDescent="0.25">
      <c r="D82" s="272" t="s">
        <v>86</v>
      </c>
      <c r="E82" s="272"/>
    </row>
    <row r="83" spans="4:9" x14ac:dyDescent="0.25">
      <c r="D83" s="265" t="s">
        <v>111</v>
      </c>
      <c r="E83" s="265"/>
      <c r="F83" s="67"/>
      <c r="G83" s="67"/>
      <c r="H83" s="67"/>
      <c r="I83" s="67"/>
    </row>
    <row r="84" spans="4:9" ht="30" x14ac:dyDescent="0.25">
      <c r="D84" s="68" t="s">
        <v>88</v>
      </c>
      <c r="E84" s="69" t="s">
        <v>89</v>
      </c>
      <c r="F84" s="58" t="s">
        <v>90</v>
      </c>
      <c r="G84" s="58" t="s">
        <v>91</v>
      </c>
      <c r="H84" s="58" t="s">
        <v>92</v>
      </c>
      <c r="I84" s="58" t="s">
        <v>93</v>
      </c>
    </row>
    <row r="85" spans="4:9" x14ac:dyDescent="0.25">
      <c r="D85" s="60">
        <v>1</v>
      </c>
      <c r="E85" s="63">
        <v>2</v>
      </c>
      <c r="F85" s="63">
        <v>3</v>
      </c>
      <c r="G85" s="60">
        <v>4</v>
      </c>
      <c r="H85" s="60">
        <v>5</v>
      </c>
      <c r="I85" s="60">
        <v>6</v>
      </c>
    </row>
    <row r="86" spans="4:9" x14ac:dyDescent="0.25">
      <c r="D86" s="64">
        <v>32999</v>
      </c>
      <c r="E86" s="76" t="s">
        <v>147</v>
      </c>
      <c r="F86" s="119">
        <v>0</v>
      </c>
      <c r="G86" s="115">
        <v>796</v>
      </c>
      <c r="H86" s="115">
        <v>795.52</v>
      </c>
      <c r="I86" s="120">
        <v>99.94</v>
      </c>
    </row>
    <row r="87" spans="4:9" x14ac:dyDescent="0.25">
      <c r="D87" s="66" t="s">
        <v>110</v>
      </c>
      <c r="E87" s="71"/>
      <c r="F87" s="116">
        <v>0</v>
      </c>
      <c r="G87" s="116">
        <v>796</v>
      </c>
      <c r="H87" s="116">
        <v>795.52</v>
      </c>
      <c r="I87" s="121">
        <v>99.94</v>
      </c>
    </row>
    <row r="90" spans="4:9" x14ac:dyDescent="0.25">
      <c r="D90" s="79" t="s">
        <v>148</v>
      </c>
      <c r="E90" s="74" t="s">
        <v>149</v>
      </c>
      <c r="F90" s="74"/>
      <c r="G90" s="82"/>
      <c r="H90" s="82"/>
      <c r="I90" s="83"/>
    </row>
    <row r="91" spans="4:9" ht="15" customHeight="1" x14ac:dyDescent="0.25">
      <c r="D91" s="268" t="s">
        <v>86</v>
      </c>
      <c r="E91" s="269"/>
      <c r="F91" s="269"/>
      <c r="G91" s="269"/>
      <c r="H91" s="269"/>
      <c r="I91" s="269"/>
    </row>
    <row r="92" spans="4:9" x14ac:dyDescent="0.25">
      <c r="D92" s="265" t="s">
        <v>136</v>
      </c>
      <c r="E92" s="265"/>
      <c r="F92" s="67"/>
      <c r="G92" s="84"/>
      <c r="H92" s="84"/>
      <c r="I92" s="77"/>
    </row>
    <row r="93" spans="4:9" ht="30" x14ac:dyDescent="0.25">
      <c r="D93" s="68" t="s">
        <v>88</v>
      </c>
      <c r="E93" s="69" t="s">
        <v>89</v>
      </c>
      <c r="F93" s="58" t="s">
        <v>137</v>
      </c>
      <c r="G93" s="58" t="s">
        <v>138</v>
      </c>
      <c r="H93" s="58" t="s">
        <v>92</v>
      </c>
      <c r="I93" s="58" t="s">
        <v>93</v>
      </c>
    </row>
    <row r="94" spans="4:9" x14ac:dyDescent="0.25">
      <c r="D94" s="60">
        <v>1</v>
      </c>
      <c r="E94" s="63">
        <v>2</v>
      </c>
      <c r="F94" s="63">
        <v>3</v>
      </c>
      <c r="G94" s="60">
        <v>4</v>
      </c>
      <c r="H94" s="60">
        <v>5</v>
      </c>
      <c r="I94" s="60">
        <v>6</v>
      </c>
    </row>
    <row r="95" spans="4:9" x14ac:dyDescent="0.25">
      <c r="D95" s="64">
        <v>3111</v>
      </c>
      <c r="E95" s="76" t="s">
        <v>150</v>
      </c>
      <c r="F95" s="119">
        <v>2578.0700000000002</v>
      </c>
      <c r="G95" s="115">
        <v>2578.0700000000002</v>
      </c>
      <c r="H95" s="115">
        <v>2015.18</v>
      </c>
      <c r="I95" s="128">
        <v>78.17</v>
      </c>
    </row>
    <row r="96" spans="4:9" x14ac:dyDescent="0.25">
      <c r="D96" s="64">
        <v>3111</v>
      </c>
      <c r="E96" s="76" t="s">
        <v>150</v>
      </c>
      <c r="F96" s="119">
        <v>0</v>
      </c>
      <c r="G96" s="115">
        <v>2578.0700000000002</v>
      </c>
      <c r="H96" s="115">
        <v>0</v>
      </c>
      <c r="I96" s="128">
        <v>0</v>
      </c>
    </row>
    <row r="97" spans="4:9" x14ac:dyDescent="0.25">
      <c r="D97" s="64">
        <v>3121</v>
      </c>
      <c r="E97" s="76" t="s">
        <v>139</v>
      </c>
      <c r="F97" s="119">
        <v>929.06</v>
      </c>
      <c r="G97" s="115">
        <v>929.06</v>
      </c>
      <c r="H97" s="115">
        <v>0</v>
      </c>
      <c r="I97" s="128">
        <v>0</v>
      </c>
    </row>
    <row r="98" spans="4:9" x14ac:dyDescent="0.25">
      <c r="D98" s="64">
        <v>3221</v>
      </c>
      <c r="E98" s="76" t="s">
        <v>119</v>
      </c>
      <c r="F98" s="119">
        <v>663.61</v>
      </c>
      <c r="G98" s="115">
        <v>663.61</v>
      </c>
      <c r="H98" s="115">
        <v>0</v>
      </c>
      <c r="I98" s="128">
        <v>0</v>
      </c>
    </row>
    <row r="99" spans="4:9" x14ac:dyDescent="0.25">
      <c r="D99" s="64">
        <v>3222</v>
      </c>
      <c r="E99" s="76" t="s">
        <v>96</v>
      </c>
      <c r="F99" s="119">
        <v>1990.84</v>
      </c>
      <c r="G99" s="115">
        <v>1990.84</v>
      </c>
      <c r="H99" s="115">
        <v>0</v>
      </c>
      <c r="I99" s="128">
        <v>0</v>
      </c>
    </row>
    <row r="100" spans="4:9" x14ac:dyDescent="0.25">
      <c r="D100" s="64">
        <v>3237</v>
      </c>
      <c r="E100" s="76" t="s">
        <v>157</v>
      </c>
      <c r="F100" s="119">
        <v>0</v>
      </c>
      <c r="G100" s="115">
        <v>725.68</v>
      </c>
      <c r="H100" s="115">
        <v>725.68</v>
      </c>
      <c r="I100" s="128">
        <v>100</v>
      </c>
    </row>
    <row r="101" spans="4:9" x14ac:dyDescent="0.25">
      <c r="D101" s="64">
        <v>4221</v>
      </c>
      <c r="E101" s="76" t="s">
        <v>133</v>
      </c>
      <c r="F101" s="119">
        <v>3517.15</v>
      </c>
      <c r="G101" s="115">
        <v>3517.15</v>
      </c>
      <c r="H101" s="115">
        <v>1578.88</v>
      </c>
      <c r="I101" s="128">
        <v>44.89</v>
      </c>
    </row>
    <row r="102" spans="4:9" x14ac:dyDescent="0.25">
      <c r="D102" s="64">
        <v>4241</v>
      </c>
      <c r="E102" s="76" t="s">
        <v>129</v>
      </c>
      <c r="F102" s="119">
        <v>265.45</v>
      </c>
      <c r="G102" s="115">
        <v>265.45</v>
      </c>
      <c r="H102" s="115">
        <v>0</v>
      </c>
      <c r="I102" s="128">
        <v>0</v>
      </c>
    </row>
    <row r="103" spans="4:9" x14ac:dyDescent="0.25">
      <c r="D103" s="64">
        <v>4241</v>
      </c>
      <c r="E103" s="76" t="s">
        <v>129</v>
      </c>
      <c r="F103" s="119">
        <v>0</v>
      </c>
      <c r="G103" s="115">
        <v>303</v>
      </c>
      <c r="H103" s="115">
        <v>303</v>
      </c>
      <c r="I103" s="128">
        <v>100</v>
      </c>
    </row>
    <row r="104" spans="4:9" x14ac:dyDescent="0.25">
      <c r="D104" s="66" t="s">
        <v>110</v>
      </c>
      <c r="E104" s="71"/>
      <c r="F104" s="116">
        <v>9944.18</v>
      </c>
      <c r="G104" s="116">
        <f>G95+G96+G97+G98+G99+G100+G101+G102+G103</f>
        <v>13550.93</v>
      </c>
      <c r="H104" s="116">
        <f>H95+H100+H101+H103</f>
        <v>4622.74</v>
      </c>
      <c r="I104" s="126">
        <v>34.11</v>
      </c>
    </row>
    <row r="105" spans="4:9" x14ac:dyDescent="0.25">
      <c r="D105" s="75"/>
      <c r="E105" s="84"/>
      <c r="F105" s="84"/>
      <c r="G105" s="84"/>
      <c r="H105" s="84"/>
      <c r="I105" s="77"/>
    </row>
    <row r="106" spans="4:9" x14ac:dyDescent="0.25">
      <c r="D106" s="75"/>
      <c r="E106" s="84"/>
      <c r="F106" s="84"/>
      <c r="G106" s="84"/>
      <c r="H106" s="84"/>
      <c r="I106" s="77"/>
    </row>
    <row r="107" spans="4:9" x14ac:dyDescent="0.25">
      <c r="D107" s="75" t="s">
        <v>151</v>
      </c>
      <c r="E107" s="67"/>
      <c r="F107" s="67"/>
      <c r="G107" s="84"/>
      <c r="H107" s="84"/>
      <c r="I107" s="77"/>
    </row>
    <row r="108" spans="4:9" ht="30" x14ac:dyDescent="0.25">
      <c r="D108" s="68" t="s">
        <v>88</v>
      </c>
      <c r="E108" s="69" t="s">
        <v>89</v>
      </c>
      <c r="F108" s="58" t="s">
        <v>137</v>
      </c>
      <c r="G108" s="58" t="s">
        <v>138</v>
      </c>
      <c r="H108" s="58" t="s">
        <v>92</v>
      </c>
      <c r="I108" s="58" t="s">
        <v>93</v>
      </c>
    </row>
    <row r="109" spans="4:9" x14ac:dyDescent="0.25">
      <c r="D109" s="60">
        <v>1</v>
      </c>
      <c r="E109" s="63">
        <v>2</v>
      </c>
      <c r="F109" s="63">
        <v>3</v>
      </c>
      <c r="G109" s="60">
        <v>4</v>
      </c>
      <c r="H109" s="60">
        <v>5</v>
      </c>
      <c r="I109" s="60">
        <v>6</v>
      </c>
    </row>
    <row r="110" spans="4:9" x14ac:dyDescent="0.25">
      <c r="D110" s="70">
        <v>3211</v>
      </c>
      <c r="E110" s="92" t="s">
        <v>43</v>
      </c>
      <c r="F110" s="114">
        <v>179.18</v>
      </c>
      <c r="G110" s="118">
        <v>179.18</v>
      </c>
      <c r="H110" s="118">
        <v>0</v>
      </c>
      <c r="I110" s="130">
        <v>0</v>
      </c>
    </row>
    <row r="111" spans="4:9" x14ac:dyDescent="0.25">
      <c r="D111" s="64">
        <v>3292</v>
      </c>
      <c r="E111" s="76" t="s">
        <v>108</v>
      </c>
      <c r="F111" s="119">
        <v>796.34</v>
      </c>
      <c r="G111" s="115">
        <v>796.34</v>
      </c>
      <c r="H111" s="115">
        <v>0</v>
      </c>
      <c r="I111" s="128">
        <v>0</v>
      </c>
    </row>
    <row r="112" spans="4:9" x14ac:dyDescent="0.25">
      <c r="D112" s="64">
        <v>3299</v>
      </c>
      <c r="E112" s="76" t="s">
        <v>109</v>
      </c>
      <c r="F112" s="119">
        <v>100</v>
      </c>
      <c r="G112" s="115">
        <v>100</v>
      </c>
      <c r="H112" s="115">
        <v>0</v>
      </c>
      <c r="I112" s="128">
        <v>0</v>
      </c>
    </row>
    <row r="113" spans="4:9" ht="14.25" customHeight="1" x14ac:dyDescent="0.25">
      <c r="D113" s="66" t="s">
        <v>110</v>
      </c>
      <c r="E113" s="71"/>
      <c r="F113" s="116">
        <v>1075.52</v>
      </c>
      <c r="G113" s="116">
        <v>1075.52</v>
      </c>
      <c r="H113" s="116">
        <v>0</v>
      </c>
      <c r="I113" s="126">
        <v>0</v>
      </c>
    </row>
    <row r="114" spans="4:9" x14ac:dyDescent="0.25">
      <c r="D114" s="75"/>
      <c r="E114" s="84"/>
      <c r="F114" s="84"/>
      <c r="G114" s="84"/>
      <c r="H114" s="84"/>
      <c r="I114" s="77"/>
    </row>
    <row r="115" spans="4:9" x14ac:dyDescent="0.25">
      <c r="D115" s="75"/>
      <c r="E115" s="84"/>
      <c r="F115" s="84"/>
      <c r="G115" s="84"/>
      <c r="H115" s="84"/>
      <c r="I115" s="77"/>
    </row>
    <row r="116" spans="4:9" x14ac:dyDescent="0.25">
      <c r="D116" s="75" t="s">
        <v>152</v>
      </c>
      <c r="E116" s="67"/>
      <c r="F116" s="67"/>
      <c r="G116" s="84"/>
      <c r="H116" s="84"/>
      <c r="I116" s="77"/>
    </row>
    <row r="117" spans="4:9" ht="30" x14ac:dyDescent="0.25">
      <c r="D117" s="68" t="s">
        <v>88</v>
      </c>
      <c r="E117" s="69" t="s">
        <v>89</v>
      </c>
      <c r="F117" s="58" t="s">
        <v>137</v>
      </c>
      <c r="G117" s="58" t="s">
        <v>138</v>
      </c>
      <c r="H117" s="58" t="s">
        <v>92</v>
      </c>
      <c r="I117" s="58" t="s">
        <v>93</v>
      </c>
    </row>
    <row r="118" spans="4:9" x14ac:dyDescent="0.25">
      <c r="D118" s="60">
        <v>1</v>
      </c>
      <c r="E118" s="63">
        <v>2</v>
      </c>
      <c r="F118" s="63">
        <v>3</v>
      </c>
      <c r="G118" s="60">
        <v>4</v>
      </c>
      <c r="H118" s="60">
        <v>5</v>
      </c>
      <c r="I118" s="60">
        <v>6</v>
      </c>
    </row>
    <row r="119" spans="4:9" x14ac:dyDescent="0.25">
      <c r="D119" s="64">
        <v>3211</v>
      </c>
      <c r="E119" s="76" t="s">
        <v>43</v>
      </c>
      <c r="F119" s="119">
        <v>159.27000000000001</v>
      </c>
      <c r="G119" s="115">
        <v>159.27000000000001</v>
      </c>
      <c r="H119" s="133">
        <v>0</v>
      </c>
      <c r="I119" s="128">
        <v>0</v>
      </c>
    </row>
    <row r="120" spans="4:9" x14ac:dyDescent="0.25">
      <c r="D120" s="64">
        <v>3222</v>
      </c>
      <c r="E120" s="65" t="s">
        <v>96</v>
      </c>
      <c r="F120" s="115">
        <v>132.72</v>
      </c>
      <c r="G120" s="115">
        <v>132.72</v>
      </c>
      <c r="H120" s="133">
        <v>0</v>
      </c>
      <c r="I120" s="128">
        <v>0</v>
      </c>
    </row>
    <row r="121" spans="4:9" x14ac:dyDescent="0.25">
      <c r="D121" s="64">
        <v>32224</v>
      </c>
      <c r="E121" s="65" t="s">
        <v>156</v>
      </c>
      <c r="F121" s="115">
        <v>100</v>
      </c>
      <c r="G121" s="115">
        <v>100</v>
      </c>
      <c r="H121" s="133">
        <v>0</v>
      </c>
      <c r="I121" s="128">
        <v>0</v>
      </c>
    </row>
    <row r="122" spans="4:9" x14ac:dyDescent="0.25">
      <c r="D122" s="64">
        <v>3293</v>
      </c>
      <c r="E122" s="65" t="s">
        <v>158</v>
      </c>
      <c r="F122" s="115">
        <v>200</v>
      </c>
      <c r="G122" s="115">
        <v>200</v>
      </c>
      <c r="H122" s="133">
        <v>0</v>
      </c>
      <c r="I122" s="128">
        <v>0</v>
      </c>
    </row>
    <row r="123" spans="4:9" x14ac:dyDescent="0.25">
      <c r="D123" s="64">
        <v>3299</v>
      </c>
      <c r="E123" s="65" t="s">
        <v>109</v>
      </c>
      <c r="F123" s="115">
        <v>398.17</v>
      </c>
      <c r="G123" s="115">
        <v>398.17</v>
      </c>
      <c r="H123" s="115">
        <v>0</v>
      </c>
      <c r="I123" s="128">
        <v>0</v>
      </c>
    </row>
    <row r="124" spans="4:9" x14ac:dyDescent="0.25">
      <c r="D124" s="66" t="s">
        <v>110</v>
      </c>
      <c r="E124" s="71"/>
      <c r="F124" s="116">
        <v>990.16</v>
      </c>
      <c r="G124" s="116">
        <v>990.16</v>
      </c>
      <c r="H124" s="116">
        <v>0</v>
      </c>
      <c r="I124" s="126">
        <v>0</v>
      </c>
    </row>
    <row r="125" spans="4:9" x14ac:dyDescent="0.25">
      <c r="D125" s="75"/>
      <c r="E125" s="84"/>
      <c r="F125" s="84"/>
      <c r="G125" s="84"/>
      <c r="H125" s="84"/>
      <c r="I125" s="77"/>
    </row>
    <row r="126" spans="4:9" x14ac:dyDescent="0.25">
      <c r="D126" s="75" t="s">
        <v>153</v>
      </c>
      <c r="E126" s="67"/>
      <c r="F126" s="67"/>
      <c r="G126" s="84"/>
      <c r="H126" s="84"/>
      <c r="I126" s="77"/>
    </row>
    <row r="127" spans="4:9" ht="30" x14ac:dyDescent="0.25">
      <c r="D127" s="68" t="s">
        <v>88</v>
      </c>
      <c r="E127" s="69" t="s">
        <v>89</v>
      </c>
      <c r="F127" s="58" t="s">
        <v>137</v>
      </c>
      <c r="G127" s="58" t="s">
        <v>138</v>
      </c>
      <c r="H127" s="58" t="s">
        <v>92</v>
      </c>
      <c r="I127" s="58" t="s">
        <v>93</v>
      </c>
    </row>
    <row r="128" spans="4:9" x14ac:dyDescent="0.25">
      <c r="D128" s="60">
        <v>1</v>
      </c>
      <c r="E128" s="63">
        <v>2</v>
      </c>
      <c r="F128" s="63">
        <v>3</v>
      </c>
      <c r="G128" s="60">
        <v>4</v>
      </c>
      <c r="H128" s="60">
        <v>5</v>
      </c>
      <c r="I128" s="60">
        <v>6</v>
      </c>
    </row>
    <row r="129" spans="4:9" x14ac:dyDescent="0.25">
      <c r="D129" s="64">
        <v>3239</v>
      </c>
      <c r="E129" s="76" t="s">
        <v>107</v>
      </c>
      <c r="F129" s="119">
        <v>398.17</v>
      </c>
      <c r="G129" s="115">
        <v>398.17</v>
      </c>
      <c r="H129" s="115">
        <v>0</v>
      </c>
      <c r="I129" s="128">
        <v>0</v>
      </c>
    </row>
    <row r="130" spans="4:9" x14ac:dyDescent="0.25">
      <c r="D130" s="64">
        <v>3299</v>
      </c>
      <c r="E130" s="76" t="s">
        <v>109</v>
      </c>
      <c r="F130" s="119">
        <v>929.06</v>
      </c>
      <c r="G130" s="115">
        <v>929.06</v>
      </c>
      <c r="H130" s="115">
        <v>0</v>
      </c>
      <c r="I130" s="128">
        <v>0</v>
      </c>
    </row>
    <row r="131" spans="4:9" x14ac:dyDescent="0.25">
      <c r="D131" s="64">
        <v>3299</v>
      </c>
      <c r="E131" s="76" t="s">
        <v>109</v>
      </c>
      <c r="F131" s="119">
        <v>0</v>
      </c>
      <c r="G131" s="115">
        <v>929.06</v>
      </c>
      <c r="H131" s="115">
        <v>0</v>
      </c>
      <c r="I131" s="128">
        <v>0</v>
      </c>
    </row>
    <row r="132" spans="4:9" x14ac:dyDescent="0.25">
      <c r="D132" s="64">
        <v>4221</v>
      </c>
      <c r="E132" s="76" t="s">
        <v>133</v>
      </c>
      <c r="F132" s="119">
        <v>398.16</v>
      </c>
      <c r="G132" s="115">
        <v>1495</v>
      </c>
      <c r="H132" s="115">
        <v>1495</v>
      </c>
      <c r="I132" s="128">
        <v>100</v>
      </c>
    </row>
    <row r="133" spans="4:9" x14ac:dyDescent="0.25">
      <c r="D133" s="64">
        <v>4511</v>
      </c>
      <c r="E133" s="76" t="s">
        <v>159</v>
      </c>
      <c r="F133" s="119">
        <v>3821.26</v>
      </c>
      <c r="G133" s="115">
        <v>3821.26</v>
      </c>
      <c r="H133" s="115">
        <v>0</v>
      </c>
      <c r="I133" s="128">
        <v>0</v>
      </c>
    </row>
    <row r="134" spans="4:9" x14ac:dyDescent="0.25">
      <c r="D134" s="66" t="s">
        <v>110</v>
      </c>
      <c r="E134" s="71"/>
      <c r="F134" s="116">
        <v>5546.65</v>
      </c>
      <c r="G134" s="116">
        <f>G129+G130+G131+G132+G133</f>
        <v>7572.55</v>
      </c>
      <c r="H134" s="116">
        <v>1495</v>
      </c>
      <c r="I134" s="126">
        <v>19.739999999999998</v>
      </c>
    </row>
    <row r="135" spans="4:9" x14ac:dyDescent="0.25">
      <c r="D135" s="75"/>
      <c r="E135" s="84"/>
      <c r="F135" s="84"/>
      <c r="G135" s="84"/>
      <c r="H135" s="84"/>
      <c r="I135" s="77"/>
    </row>
    <row r="136" spans="4:9" x14ac:dyDescent="0.25">
      <c r="D136" s="75"/>
      <c r="E136" s="84"/>
      <c r="F136" s="84"/>
      <c r="G136" s="84"/>
      <c r="H136" s="84"/>
      <c r="I136" s="77"/>
    </row>
    <row r="137" spans="4:9" x14ac:dyDescent="0.25">
      <c r="D137" s="75" t="s">
        <v>154</v>
      </c>
      <c r="E137" s="67"/>
      <c r="F137" s="67"/>
      <c r="G137" s="84"/>
      <c r="H137" s="84"/>
      <c r="I137" s="77"/>
    </row>
    <row r="138" spans="4:9" ht="30" x14ac:dyDescent="0.25">
      <c r="D138" s="68" t="s">
        <v>88</v>
      </c>
      <c r="E138" s="69" t="s">
        <v>89</v>
      </c>
      <c r="F138" s="58" t="s">
        <v>137</v>
      </c>
      <c r="G138" s="58" t="s">
        <v>138</v>
      </c>
      <c r="H138" s="58" t="s">
        <v>92</v>
      </c>
      <c r="I138" s="58" t="s">
        <v>93</v>
      </c>
    </row>
    <row r="139" spans="4:9" x14ac:dyDescent="0.25">
      <c r="D139" s="60">
        <v>1</v>
      </c>
      <c r="E139" s="63">
        <v>2</v>
      </c>
      <c r="F139" s="63">
        <v>3</v>
      </c>
      <c r="G139" s="60">
        <v>4</v>
      </c>
      <c r="H139" s="60">
        <v>5</v>
      </c>
      <c r="I139" s="60">
        <v>6</v>
      </c>
    </row>
    <row r="140" spans="4:9" x14ac:dyDescent="0.25">
      <c r="D140" s="70">
        <v>3211</v>
      </c>
      <c r="E140" s="92" t="s">
        <v>43</v>
      </c>
      <c r="F140" s="134">
        <v>663.61</v>
      </c>
      <c r="G140" s="135">
        <v>663.61</v>
      </c>
      <c r="H140" s="135">
        <v>642.05999999999995</v>
      </c>
      <c r="I140" s="132">
        <v>96.75</v>
      </c>
    </row>
    <row r="141" spans="4:9" x14ac:dyDescent="0.25">
      <c r="D141" s="70">
        <v>3221</v>
      </c>
      <c r="E141" s="92" t="s">
        <v>119</v>
      </c>
      <c r="F141" s="134">
        <v>0</v>
      </c>
      <c r="G141" s="135">
        <v>660</v>
      </c>
      <c r="H141" s="135">
        <v>660</v>
      </c>
      <c r="I141" s="132">
        <v>100</v>
      </c>
    </row>
    <row r="142" spans="4:9" x14ac:dyDescent="0.25">
      <c r="D142" s="70">
        <v>3222</v>
      </c>
      <c r="E142" s="92" t="s">
        <v>96</v>
      </c>
      <c r="F142" s="134">
        <v>606.6</v>
      </c>
      <c r="G142" s="135">
        <v>606.6</v>
      </c>
      <c r="H142" s="135">
        <v>0</v>
      </c>
      <c r="I142" s="132">
        <v>0</v>
      </c>
    </row>
    <row r="143" spans="4:9" x14ac:dyDescent="0.25">
      <c r="D143" s="70">
        <v>3232</v>
      </c>
      <c r="E143" s="92" t="s">
        <v>120</v>
      </c>
      <c r="F143" s="134">
        <v>398.17</v>
      </c>
      <c r="G143" s="135">
        <v>398.17</v>
      </c>
      <c r="H143" s="135">
        <v>71.5</v>
      </c>
      <c r="I143" s="132">
        <v>17.96</v>
      </c>
    </row>
    <row r="144" spans="4:9" x14ac:dyDescent="0.25">
      <c r="D144" s="70">
        <v>3235</v>
      </c>
      <c r="E144" s="92" t="s">
        <v>121</v>
      </c>
      <c r="F144" s="134">
        <v>606</v>
      </c>
      <c r="G144" s="135">
        <v>606</v>
      </c>
      <c r="H144" s="135">
        <v>0</v>
      </c>
      <c r="I144" s="132">
        <v>0</v>
      </c>
    </row>
    <row r="145" spans="3:9" x14ac:dyDescent="0.25">
      <c r="D145" s="70">
        <v>3237</v>
      </c>
      <c r="E145" s="92" t="s">
        <v>157</v>
      </c>
      <c r="F145" s="134">
        <v>0</v>
      </c>
      <c r="G145" s="135">
        <v>500</v>
      </c>
      <c r="H145" s="135">
        <v>183.77</v>
      </c>
      <c r="I145" s="132">
        <v>36.75</v>
      </c>
    </row>
    <row r="146" spans="3:9" x14ac:dyDescent="0.25">
      <c r="D146" s="64">
        <v>3299</v>
      </c>
      <c r="E146" s="76" t="s">
        <v>109</v>
      </c>
      <c r="F146" s="119">
        <v>1697.97</v>
      </c>
      <c r="G146" s="115">
        <v>1697.97</v>
      </c>
      <c r="H146" s="115">
        <v>1373.43</v>
      </c>
      <c r="I146" s="131">
        <v>80.89</v>
      </c>
    </row>
    <row r="147" spans="3:9" x14ac:dyDescent="0.25">
      <c r="D147" s="64">
        <v>4221</v>
      </c>
      <c r="E147" s="76" t="s">
        <v>133</v>
      </c>
      <c r="F147" s="119">
        <v>1327.23</v>
      </c>
      <c r="G147" s="115">
        <v>1327.02</v>
      </c>
      <c r="H147" s="115">
        <v>0</v>
      </c>
      <c r="I147" s="131">
        <v>0</v>
      </c>
    </row>
    <row r="148" spans="3:9" x14ac:dyDescent="0.25">
      <c r="D148" s="66" t="s">
        <v>110</v>
      </c>
      <c r="E148" s="71"/>
      <c r="F148" s="116">
        <v>5299.58</v>
      </c>
      <c r="G148" s="116">
        <v>6459.37</v>
      </c>
      <c r="H148" s="116">
        <f>H140+H141+H143+H145+H146</f>
        <v>2930.76</v>
      </c>
      <c r="I148" s="127">
        <f>H148/G148*100</f>
        <v>45.372226703223383</v>
      </c>
    </row>
    <row r="149" spans="3:9" x14ac:dyDescent="0.25">
      <c r="D149" s="75"/>
      <c r="E149" s="84"/>
      <c r="F149" s="84"/>
      <c r="G149" s="84"/>
      <c r="H149" s="84"/>
      <c r="I149" s="77"/>
    </row>
    <row r="150" spans="3:9" x14ac:dyDescent="0.25">
      <c r="D150" s="75"/>
      <c r="E150" s="84"/>
      <c r="F150" s="84"/>
      <c r="G150" s="84"/>
      <c r="H150" s="84"/>
      <c r="I150" s="77"/>
    </row>
    <row r="151" spans="3:9" x14ac:dyDescent="0.25">
      <c r="D151" s="273" t="s">
        <v>160</v>
      </c>
      <c r="E151" s="273"/>
      <c r="F151" s="78"/>
      <c r="G151" s="93"/>
      <c r="H151" s="93"/>
      <c r="I151" s="94"/>
    </row>
    <row r="152" spans="3:9" ht="30" x14ac:dyDescent="0.25">
      <c r="D152" s="95" t="s">
        <v>88</v>
      </c>
      <c r="E152" s="96" t="s">
        <v>89</v>
      </c>
      <c r="F152" s="97" t="s">
        <v>137</v>
      </c>
      <c r="G152" s="97" t="s">
        <v>138</v>
      </c>
      <c r="H152" s="97" t="s">
        <v>92</v>
      </c>
      <c r="I152" s="97" t="s">
        <v>93</v>
      </c>
    </row>
    <row r="153" spans="3:9" x14ac:dyDescent="0.25">
      <c r="D153" s="98">
        <v>1</v>
      </c>
      <c r="E153" s="99">
        <v>2</v>
      </c>
      <c r="F153" s="99">
        <v>3</v>
      </c>
      <c r="G153" s="98">
        <v>4</v>
      </c>
      <c r="H153" s="98">
        <v>5</v>
      </c>
      <c r="I153" s="98">
        <v>6</v>
      </c>
    </row>
    <row r="154" spans="3:9" x14ac:dyDescent="0.25">
      <c r="D154" s="100">
        <v>3222</v>
      </c>
      <c r="E154" s="101" t="s">
        <v>96</v>
      </c>
      <c r="F154" s="136">
        <v>20</v>
      </c>
      <c r="G154" s="137">
        <v>20</v>
      </c>
      <c r="H154" s="138">
        <v>20</v>
      </c>
      <c r="I154" s="141">
        <v>100</v>
      </c>
    </row>
    <row r="155" spans="3:9" x14ac:dyDescent="0.25">
      <c r="D155" s="102" t="s">
        <v>110</v>
      </c>
      <c r="E155" s="103"/>
      <c r="F155" s="139">
        <v>20</v>
      </c>
      <c r="G155" s="139">
        <v>20</v>
      </c>
      <c r="H155" s="140">
        <v>20</v>
      </c>
      <c r="I155" s="142">
        <v>100</v>
      </c>
    </row>
    <row r="158" spans="3:9" ht="15.75" x14ac:dyDescent="0.25">
      <c r="D158" s="72" t="s">
        <v>161</v>
      </c>
      <c r="E158" s="73" t="s">
        <v>162</v>
      </c>
      <c r="F158" s="73"/>
      <c r="G158" s="104"/>
      <c r="H158" s="104"/>
      <c r="I158" s="104"/>
    </row>
    <row r="159" spans="3:9" ht="36" customHeight="1" x14ac:dyDescent="0.25">
      <c r="C159" s="108"/>
      <c r="D159" s="266" t="s">
        <v>165</v>
      </c>
      <c r="E159" s="267"/>
      <c r="F159" s="106"/>
      <c r="G159" s="106"/>
      <c r="H159" s="106"/>
      <c r="I159" s="106"/>
    </row>
    <row r="160" spans="3:9" ht="15.75" x14ac:dyDescent="0.25">
      <c r="D160" s="265" t="s">
        <v>154</v>
      </c>
      <c r="E160" s="265"/>
      <c r="F160" s="105"/>
      <c r="G160" s="105"/>
      <c r="H160" s="105"/>
      <c r="I160" s="105"/>
    </row>
    <row r="161" spans="4:9" ht="30" x14ac:dyDescent="0.25">
      <c r="D161" s="68" t="s">
        <v>88</v>
      </c>
      <c r="E161" s="69" t="s">
        <v>89</v>
      </c>
      <c r="F161" s="58" t="s">
        <v>90</v>
      </c>
      <c r="G161" s="58" t="s">
        <v>91</v>
      </c>
      <c r="H161" s="58" t="s">
        <v>92</v>
      </c>
      <c r="I161" s="58" t="s">
        <v>93</v>
      </c>
    </row>
    <row r="162" spans="4:9" x14ac:dyDescent="0.25">
      <c r="D162" s="60">
        <v>1</v>
      </c>
      <c r="E162" s="63">
        <v>2</v>
      </c>
      <c r="F162" s="63">
        <v>3</v>
      </c>
      <c r="G162" s="60">
        <v>4</v>
      </c>
      <c r="H162" s="60">
        <v>5</v>
      </c>
      <c r="I162" s="60">
        <v>6</v>
      </c>
    </row>
    <row r="163" spans="4:9" x14ac:dyDescent="0.25">
      <c r="D163" s="64">
        <v>3222</v>
      </c>
      <c r="E163" s="76" t="s">
        <v>96</v>
      </c>
      <c r="F163" s="119">
        <v>663.61</v>
      </c>
      <c r="G163" s="115">
        <v>663.61</v>
      </c>
      <c r="H163" s="115">
        <v>63.89</v>
      </c>
      <c r="I163" s="128">
        <v>9.6300000000000008</v>
      </c>
    </row>
    <row r="164" spans="4:9" x14ac:dyDescent="0.25">
      <c r="D164" s="66" t="s">
        <v>110</v>
      </c>
      <c r="E164" s="71"/>
      <c r="F164" s="116">
        <v>663.61</v>
      </c>
      <c r="G164" s="116">
        <v>663.61</v>
      </c>
      <c r="H164" s="116">
        <v>63.89</v>
      </c>
      <c r="I164" s="126">
        <v>9.6300000000000008</v>
      </c>
    </row>
    <row r="165" spans="4:9" x14ac:dyDescent="0.25">
      <c r="D165" s="75"/>
      <c r="E165" s="84"/>
      <c r="F165" s="84"/>
      <c r="G165" s="84"/>
      <c r="H165" s="84"/>
      <c r="I165" s="77"/>
    </row>
    <row r="166" spans="4:9" x14ac:dyDescent="0.25">
      <c r="D166" s="75"/>
      <c r="E166" s="84"/>
      <c r="F166" s="84"/>
      <c r="G166" s="84"/>
      <c r="H166" s="84"/>
      <c r="I166" s="77"/>
    </row>
    <row r="167" spans="4:9" x14ac:dyDescent="0.25">
      <c r="D167" s="80" t="s">
        <v>164</v>
      </c>
      <c r="E167" s="81"/>
      <c r="F167" s="67"/>
      <c r="G167" s="67"/>
      <c r="H167" s="67"/>
      <c r="I167" s="67"/>
    </row>
    <row r="168" spans="4:9" ht="30" x14ac:dyDescent="0.25">
      <c r="D168" s="68" t="s">
        <v>88</v>
      </c>
      <c r="E168" s="69" t="s">
        <v>89</v>
      </c>
      <c r="F168" s="58" t="s">
        <v>90</v>
      </c>
      <c r="G168" s="58" t="s">
        <v>91</v>
      </c>
      <c r="H168" s="58" t="s">
        <v>92</v>
      </c>
      <c r="I168" s="58" t="s">
        <v>93</v>
      </c>
    </row>
    <row r="169" spans="4:9" x14ac:dyDescent="0.25">
      <c r="D169" s="60">
        <v>1</v>
      </c>
      <c r="E169" s="63">
        <v>2</v>
      </c>
      <c r="F169" s="63">
        <v>3</v>
      </c>
      <c r="G169" s="60">
        <v>4</v>
      </c>
      <c r="H169" s="60">
        <v>5</v>
      </c>
      <c r="I169" s="60">
        <v>6</v>
      </c>
    </row>
    <row r="170" spans="4:9" x14ac:dyDescent="0.25">
      <c r="D170" s="64">
        <v>3222</v>
      </c>
      <c r="E170" s="76" t="s">
        <v>96</v>
      </c>
      <c r="F170" s="119">
        <v>1500</v>
      </c>
      <c r="G170" s="115">
        <v>1500</v>
      </c>
      <c r="H170" s="115">
        <v>588.61</v>
      </c>
      <c r="I170" s="143">
        <v>39.24</v>
      </c>
    </row>
    <row r="171" spans="4:9" x14ac:dyDescent="0.25">
      <c r="D171" s="64">
        <v>3236</v>
      </c>
      <c r="E171" s="76" t="s">
        <v>166</v>
      </c>
      <c r="F171" s="119">
        <v>398.17</v>
      </c>
      <c r="G171" s="115">
        <v>398.17</v>
      </c>
      <c r="H171" s="115">
        <v>192.56</v>
      </c>
      <c r="I171" s="143">
        <v>48.36</v>
      </c>
    </row>
    <row r="172" spans="4:9" x14ac:dyDescent="0.25">
      <c r="D172" s="64">
        <v>3299</v>
      </c>
      <c r="E172" s="76" t="s">
        <v>109</v>
      </c>
      <c r="F172" s="119">
        <v>918.86</v>
      </c>
      <c r="G172" s="115">
        <v>918.86</v>
      </c>
      <c r="H172" s="115">
        <v>0</v>
      </c>
      <c r="I172" s="143">
        <v>0</v>
      </c>
    </row>
    <row r="173" spans="4:9" x14ac:dyDescent="0.25">
      <c r="D173" s="66" t="s">
        <v>110</v>
      </c>
      <c r="E173" s="71"/>
      <c r="F173" s="116">
        <v>2817.03</v>
      </c>
      <c r="G173" s="116">
        <f>G170+G171+G172</f>
        <v>2817.03</v>
      </c>
      <c r="H173" s="116">
        <v>781.17</v>
      </c>
      <c r="I173" s="144">
        <v>27.73</v>
      </c>
    </row>
    <row r="176" spans="4:9" ht="15.75" x14ac:dyDescent="0.25">
      <c r="D176" s="72" t="s">
        <v>167</v>
      </c>
      <c r="E176" s="73" t="s">
        <v>168</v>
      </c>
      <c r="F176" s="73"/>
      <c r="G176" s="104"/>
      <c r="H176" s="104"/>
      <c r="I176" s="104"/>
    </row>
    <row r="177" spans="4:9" x14ac:dyDescent="0.25">
      <c r="D177" s="268" t="s">
        <v>163</v>
      </c>
      <c r="E177" s="269"/>
      <c r="F177" s="269"/>
      <c r="G177" s="269"/>
      <c r="H177" s="269"/>
      <c r="I177" s="269"/>
    </row>
    <row r="178" spans="4:9" ht="27.75" customHeight="1" x14ac:dyDescent="0.25">
      <c r="D178" s="265" t="s">
        <v>169</v>
      </c>
      <c r="E178" s="265"/>
      <c r="F178" s="105"/>
      <c r="G178" s="105"/>
      <c r="H178" s="105"/>
      <c r="I178" s="105"/>
    </row>
    <row r="179" spans="4:9" ht="30" x14ac:dyDescent="0.25">
      <c r="D179" s="68" t="s">
        <v>88</v>
      </c>
      <c r="E179" s="69" t="s">
        <v>89</v>
      </c>
      <c r="F179" s="58" t="s">
        <v>90</v>
      </c>
      <c r="G179" s="58" t="s">
        <v>91</v>
      </c>
      <c r="H179" s="58" t="s">
        <v>92</v>
      </c>
      <c r="I179" s="58" t="s">
        <v>93</v>
      </c>
    </row>
    <row r="180" spans="4:9" x14ac:dyDescent="0.25">
      <c r="D180" s="60">
        <v>1</v>
      </c>
      <c r="E180" s="63">
        <v>2</v>
      </c>
      <c r="F180" s="63">
        <v>3</v>
      </c>
      <c r="G180" s="60">
        <v>4</v>
      </c>
      <c r="H180" s="60">
        <v>5</v>
      </c>
      <c r="I180" s="60">
        <v>6</v>
      </c>
    </row>
    <row r="181" spans="4:9" x14ac:dyDescent="0.25">
      <c r="D181" s="64">
        <v>4241</v>
      </c>
      <c r="E181" s="76" t="s">
        <v>168</v>
      </c>
      <c r="F181" s="119">
        <v>14599.51</v>
      </c>
      <c r="G181" s="115">
        <v>14599.72</v>
      </c>
      <c r="H181" s="115">
        <v>0</v>
      </c>
      <c r="I181" s="128">
        <v>0</v>
      </c>
    </row>
    <row r="182" spans="4:9" x14ac:dyDescent="0.25">
      <c r="D182" s="66" t="s">
        <v>110</v>
      </c>
      <c r="E182" s="71"/>
      <c r="F182" s="116">
        <v>14599.51</v>
      </c>
      <c r="G182" s="116">
        <v>14599.72</v>
      </c>
      <c r="H182" s="116">
        <v>0</v>
      </c>
      <c r="I182" s="126">
        <v>0</v>
      </c>
    </row>
    <row r="185" spans="4:9" ht="15.75" x14ac:dyDescent="0.25">
      <c r="D185" s="72" t="s">
        <v>170</v>
      </c>
      <c r="E185" s="73" t="s">
        <v>171</v>
      </c>
      <c r="F185" s="73"/>
      <c r="G185" s="109"/>
      <c r="H185" s="109"/>
      <c r="I185" s="110"/>
    </row>
    <row r="186" spans="4:9" ht="15.75" x14ac:dyDescent="0.25">
      <c r="D186" s="270" t="s">
        <v>86</v>
      </c>
      <c r="E186" s="271"/>
      <c r="F186" s="271"/>
      <c r="G186" s="271"/>
      <c r="H186" s="271"/>
      <c r="I186" s="271"/>
    </row>
    <row r="187" spans="4:9" ht="32.25" customHeight="1" x14ac:dyDescent="0.25">
      <c r="D187" s="265" t="s">
        <v>192</v>
      </c>
      <c r="E187" s="265"/>
      <c r="F187" s="105"/>
      <c r="G187" s="111"/>
      <c r="H187" s="111"/>
      <c r="I187" s="107"/>
    </row>
    <row r="188" spans="4:9" ht="30" x14ac:dyDescent="0.25">
      <c r="D188" s="68" t="s">
        <v>88</v>
      </c>
      <c r="E188" s="69" t="s">
        <v>89</v>
      </c>
      <c r="F188" s="58" t="s">
        <v>137</v>
      </c>
      <c r="G188" s="58" t="s">
        <v>138</v>
      </c>
      <c r="H188" s="58" t="s">
        <v>92</v>
      </c>
      <c r="I188" s="58" t="s">
        <v>93</v>
      </c>
    </row>
    <row r="189" spans="4:9" x14ac:dyDescent="0.25">
      <c r="D189" s="60">
        <v>1</v>
      </c>
      <c r="E189" s="63">
        <v>2</v>
      </c>
      <c r="F189" s="63">
        <v>3</v>
      </c>
      <c r="G189" s="60">
        <v>4</v>
      </c>
      <c r="H189" s="60">
        <v>5</v>
      </c>
      <c r="I189" s="60">
        <v>6</v>
      </c>
    </row>
    <row r="190" spans="4:9" x14ac:dyDescent="0.25">
      <c r="D190" s="64">
        <v>3222</v>
      </c>
      <c r="E190" s="76" t="s">
        <v>155</v>
      </c>
      <c r="F190" s="119">
        <v>30228.95</v>
      </c>
      <c r="G190" s="115">
        <v>41385.72</v>
      </c>
      <c r="H190" s="115">
        <v>39259.86</v>
      </c>
      <c r="I190" s="128">
        <v>94.86</v>
      </c>
    </row>
    <row r="191" spans="4:9" x14ac:dyDescent="0.25">
      <c r="D191" s="66" t="s">
        <v>110</v>
      </c>
      <c r="E191" s="71"/>
      <c r="F191" s="116">
        <v>30228.95</v>
      </c>
      <c r="G191" s="116">
        <v>41385.72</v>
      </c>
      <c r="H191" s="116">
        <v>39259.86</v>
      </c>
      <c r="I191" s="126">
        <v>94.86</v>
      </c>
    </row>
    <row r="194" spans="4:9" ht="15.75" x14ac:dyDescent="0.25">
      <c r="D194" s="72" t="s">
        <v>172</v>
      </c>
      <c r="E194" s="73" t="s">
        <v>173</v>
      </c>
      <c r="F194" s="73"/>
      <c r="G194" s="109"/>
      <c r="H194" s="109"/>
      <c r="I194" s="110"/>
    </row>
    <row r="195" spans="4:9" x14ac:dyDescent="0.25">
      <c r="D195" s="268" t="s">
        <v>86</v>
      </c>
      <c r="E195" s="269"/>
      <c r="F195" s="269"/>
      <c r="G195" s="269"/>
      <c r="H195" s="269"/>
      <c r="I195" s="269"/>
    </row>
    <row r="196" spans="4:9" ht="29.25" customHeight="1" x14ac:dyDescent="0.25">
      <c r="D196" s="265" t="s">
        <v>169</v>
      </c>
      <c r="E196" s="265"/>
      <c r="F196" s="67"/>
      <c r="G196" s="84"/>
      <c r="H196" s="84"/>
      <c r="I196" s="77"/>
    </row>
    <row r="197" spans="4:9" ht="30" x14ac:dyDescent="0.25">
      <c r="D197" s="68" t="s">
        <v>88</v>
      </c>
      <c r="E197" s="69" t="s">
        <v>89</v>
      </c>
      <c r="F197" s="58" t="s">
        <v>137</v>
      </c>
      <c r="G197" s="58" t="s">
        <v>138</v>
      </c>
      <c r="H197" s="58" t="s">
        <v>92</v>
      </c>
      <c r="I197" s="58" t="s">
        <v>93</v>
      </c>
    </row>
    <row r="198" spans="4:9" x14ac:dyDescent="0.25">
      <c r="D198" s="60">
        <v>1</v>
      </c>
      <c r="E198" s="63">
        <v>2</v>
      </c>
      <c r="F198" s="63">
        <v>3</v>
      </c>
      <c r="G198" s="60">
        <v>4</v>
      </c>
      <c r="H198" s="60">
        <v>5</v>
      </c>
      <c r="I198" s="60">
        <v>6</v>
      </c>
    </row>
    <row r="199" spans="4:9" x14ac:dyDescent="0.25">
      <c r="D199" s="64">
        <v>3812</v>
      </c>
      <c r="E199" s="76" t="s">
        <v>174</v>
      </c>
      <c r="F199" s="119">
        <v>459.06</v>
      </c>
      <c r="G199" s="115">
        <v>495.06</v>
      </c>
      <c r="H199" s="115">
        <v>495.06</v>
      </c>
      <c r="I199" s="128">
        <v>100</v>
      </c>
    </row>
    <row r="200" spans="4:9" x14ac:dyDescent="0.25">
      <c r="D200" s="66" t="s">
        <v>110</v>
      </c>
      <c r="E200" s="71"/>
      <c r="F200" s="116">
        <v>495.06</v>
      </c>
      <c r="G200" s="116">
        <v>495.06</v>
      </c>
      <c r="H200" s="116">
        <v>495.06</v>
      </c>
      <c r="I200" s="126">
        <v>100</v>
      </c>
    </row>
    <row r="203" spans="4:9" ht="15.75" x14ac:dyDescent="0.25">
      <c r="D203" s="52" t="s">
        <v>175</v>
      </c>
      <c r="E203" s="52" t="s">
        <v>176</v>
      </c>
    </row>
    <row r="204" spans="4:9" ht="36.75" customHeight="1" x14ac:dyDescent="0.25">
      <c r="D204" s="53" t="s">
        <v>177</v>
      </c>
      <c r="E204" s="53" t="s">
        <v>178</v>
      </c>
      <c r="F204" s="49"/>
      <c r="G204" s="49"/>
      <c r="H204" s="49"/>
      <c r="I204" s="49"/>
    </row>
    <row r="205" spans="4:9" ht="18.75" customHeight="1" x14ac:dyDescent="0.25">
      <c r="D205" s="263" t="s">
        <v>86</v>
      </c>
      <c r="E205" s="263"/>
    </row>
    <row r="206" spans="4:9" ht="27" customHeight="1" x14ac:dyDescent="0.25">
      <c r="D206" s="112" t="s">
        <v>111</v>
      </c>
      <c r="E206" s="112"/>
    </row>
    <row r="207" spans="4:9" ht="30" x14ac:dyDescent="0.25">
      <c r="D207" s="68" t="s">
        <v>88</v>
      </c>
      <c r="E207" s="69" t="s">
        <v>89</v>
      </c>
      <c r="F207" s="58" t="s">
        <v>137</v>
      </c>
      <c r="G207" s="58" t="s">
        <v>138</v>
      </c>
      <c r="H207" s="58" t="s">
        <v>92</v>
      </c>
      <c r="I207" s="58" t="s">
        <v>93</v>
      </c>
    </row>
    <row r="208" spans="4:9" x14ac:dyDescent="0.25">
      <c r="D208" s="60">
        <v>1</v>
      </c>
      <c r="E208" s="63">
        <v>2</v>
      </c>
      <c r="F208" s="63">
        <v>3</v>
      </c>
      <c r="G208" s="60">
        <v>4</v>
      </c>
      <c r="H208" s="60">
        <v>5</v>
      </c>
      <c r="I208" s="60">
        <v>6</v>
      </c>
    </row>
    <row r="209" spans="4:9" x14ac:dyDescent="0.25">
      <c r="D209" s="64">
        <v>3111</v>
      </c>
      <c r="E209" s="76" t="s">
        <v>41</v>
      </c>
      <c r="F209" s="119">
        <v>9241.5300000000007</v>
      </c>
      <c r="G209" s="115">
        <v>13437.19</v>
      </c>
      <c r="H209" s="115">
        <v>13437.19</v>
      </c>
      <c r="I209" s="128">
        <v>100</v>
      </c>
    </row>
    <row r="210" spans="4:9" x14ac:dyDescent="0.25">
      <c r="D210" s="64">
        <v>3121</v>
      </c>
      <c r="E210" s="76" t="s">
        <v>139</v>
      </c>
      <c r="F210" s="119">
        <v>400</v>
      </c>
      <c r="G210" s="115">
        <v>600</v>
      </c>
      <c r="H210" s="115">
        <v>600</v>
      </c>
      <c r="I210" s="128">
        <v>100</v>
      </c>
    </row>
    <row r="211" spans="4:9" x14ac:dyDescent="0.25">
      <c r="D211" s="64">
        <v>3132</v>
      </c>
      <c r="E211" s="76" t="s">
        <v>179</v>
      </c>
      <c r="F211" s="119">
        <v>1530.53</v>
      </c>
      <c r="G211" s="115">
        <v>2222.81</v>
      </c>
      <c r="H211" s="115">
        <v>2222.81</v>
      </c>
      <c r="I211" s="128">
        <v>100</v>
      </c>
    </row>
    <row r="212" spans="4:9" x14ac:dyDescent="0.25">
      <c r="D212" s="64">
        <v>32121</v>
      </c>
      <c r="E212" s="76" t="s">
        <v>195</v>
      </c>
      <c r="F212" s="119">
        <v>132.72</v>
      </c>
      <c r="G212" s="115">
        <v>0</v>
      </c>
      <c r="H212" s="115">
        <v>0</v>
      </c>
      <c r="I212" s="128">
        <v>0</v>
      </c>
    </row>
    <row r="213" spans="4:9" x14ac:dyDescent="0.25">
      <c r="D213" s="66" t="s">
        <v>110</v>
      </c>
      <c r="E213" s="71"/>
      <c r="F213" s="116">
        <v>11304.78</v>
      </c>
      <c r="G213" s="116">
        <f>G209+G210+G211</f>
        <v>16260</v>
      </c>
      <c r="H213" s="116">
        <v>16260</v>
      </c>
      <c r="I213" s="126">
        <v>100</v>
      </c>
    </row>
    <row r="216" spans="4:9" ht="15.75" x14ac:dyDescent="0.25">
      <c r="D216" s="52" t="s">
        <v>180</v>
      </c>
      <c r="E216" s="52" t="s">
        <v>181</v>
      </c>
    </row>
    <row r="217" spans="4:9" ht="15.75" x14ac:dyDescent="0.25">
      <c r="D217" s="53" t="s">
        <v>182</v>
      </c>
      <c r="E217" s="53" t="s">
        <v>183</v>
      </c>
      <c r="F217" s="49"/>
      <c r="G217" s="49"/>
      <c r="H217" s="49"/>
      <c r="I217" s="49"/>
    </row>
    <row r="218" spans="4:9" ht="15.75" x14ac:dyDescent="0.25">
      <c r="D218" s="263" t="s">
        <v>86</v>
      </c>
      <c r="E218" s="263"/>
    </row>
    <row r="219" spans="4:9" x14ac:dyDescent="0.25">
      <c r="D219" s="112" t="s">
        <v>111</v>
      </c>
      <c r="E219" s="112"/>
    </row>
    <row r="220" spans="4:9" ht="30" x14ac:dyDescent="0.25">
      <c r="D220" s="68" t="s">
        <v>88</v>
      </c>
      <c r="E220" s="69" t="s">
        <v>89</v>
      </c>
      <c r="F220" s="58" t="s">
        <v>137</v>
      </c>
      <c r="G220" s="58" t="s">
        <v>138</v>
      </c>
      <c r="H220" s="58" t="s">
        <v>92</v>
      </c>
      <c r="I220" s="58" t="s">
        <v>93</v>
      </c>
    </row>
    <row r="221" spans="4:9" x14ac:dyDescent="0.25">
      <c r="D221" s="60">
        <v>1</v>
      </c>
      <c r="E221" s="63">
        <v>2</v>
      </c>
      <c r="F221" s="63">
        <v>3</v>
      </c>
      <c r="G221" s="60">
        <v>4</v>
      </c>
      <c r="H221" s="60">
        <v>5</v>
      </c>
      <c r="I221" s="60">
        <v>6</v>
      </c>
    </row>
    <row r="222" spans="4:9" x14ac:dyDescent="0.25">
      <c r="D222" s="64">
        <v>3111</v>
      </c>
      <c r="E222" s="76" t="s">
        <v>196</v>
      </c>
      <c r="F222" s="119">
        <v>1168.74</v>
      </c>
      <c r="G222" s="115">
        <v>1168.74</v>
      </c>
      <c r="H222" s="115">
        <v>1168.74</v>
      </c>
      <c r="I222" s="128">
        <v>100</v>
      </c>
    </row>
    <row r="223" spans="4:9" x14ac:dyDescent="0.25">
      <c r="D223" s="64">
        <v>3121</v>
      </c>
      <c r="E223" s="76" t="s">
        <v>197</v>
      </c>
      <c r="F223" s="119">
        <v>400</v>
      </c>
      <c r="G223" s="115">
        <v>900</v>
      </c>
      <c r="H223" s="115">
        <v>0</v>
      </c>
      <c r="I223" s="128">
        <v>0</v>
      </c>
    </row>
    <row r="224" spans="4:9" x14ac:dyDescent="0.25">
      <c r="D224" s="64">
        <v>3132</v>
      </c>
      <c r="E224" s="76" t="s">
        <v>198</v>
      </c>
      <c r="F224" s="119">
        <v>468.97</v>
      </c>
      <c r="G224" s="115">
        <v>468.97</v>
      </c>
      <c r="H224" s="115">
        <v>449.67</v>
      </c>
      <c r="I224" s="128">
        <v>95.88</v>
      </c>
    </row>
    <row r="225" spans="4:9" x14ac:dyDescent="0.25">
      <c r="D225" s="64">
        <v>3132</v>
      </c>
      <c r="E225" s="76" t="s">
        <v>179</v>
      </c>
      <c r="F225" s="119">
        <v>0</v>
      </c>
      <c r="G225" s="115">
        <v>315.63</v>
      </c>
      <c r="H225" s="115">
        <v>315.63</v>
      </c>
      <c r="I225" s="128">
        <v>100</v>
      </c>
    </row>
    <row r="226" spans="4:9" x14ac:dyDescent="0.25">
      <c r="D226" s="66" t="s">
        <v>110</v>
      </c>
      <c r="E226" s="71"/>
      <c r="F226" s="116">
        <v>2037.71</v>
      </c>
      <c r="G226" s="116">
        <f>G222+G223+G224+G225</f>
        <v>2853.34</v>
      </c>
      <c r="H226" s="116">
        <f>H222+H224+H225</f>
        <v>1934.04</v>
      </c>
      <c r="I226" s="126">
        <f>H226/G226*100</f>
        <v>67.781617332669768</v>
      </c>
    </row>
    <row r="229" spans="4:9" x14ac:dyDescent="0.25">
      <c r="D229" s="265" t="s">
        <v>136</v>
      </c>
      <c r="E229" s="265"/>
      <c r="F229" s="67"/>
      <c r="G229" s="84"/>
      <c r="H229" s="84"/>
      <c r="I229" s="77"/>
    </row>
    <row r="230" spans="4:9" ht="30" x14ac:dyDescent="0.25">
      <c r="D230" s="68" t="s">
        <v>88</v>
      </c>
      <c r="E230" s="69" t="s">
        <v>89</v>
      </c>
      <c r="F230" s="58" t="s">
        <v>137</v>
      </c>
      <c r="G230" s="58" t="s">
        <v>138</v>
      </c>
      <c r="H230" s="58" t="s">
        <v>92</v>
      </c>
      <c r="I230" s="58" t="s">
        <v>93</v>
      </c>
    </row>
    <row r="231" spans="4:9" x14ac:dyDescent="0.25">
      <c r="D231" s="60">
        <v>1</v>
      </c>
      <c r="E231" s="63">
        <v>2</v>
      </c>
      <c r="F231" s="63">
        <v>3</v>
      </c>
      <c r="G231" s="60">
        <v>4</v>
      </c>
      <c r="H231" s="60">
        <v>5</v>
      </c>
      <c r="I231" s="60">
        <v>6</v>
      </c>
    </row>
    <row r="232" spans="4:9" x14ac:dyDescent="0.25">
      <c r="D232" s="64">
        <v>3111</v>
      </c>
      <c r="E232" s="76" t="s">
        <v>196</v>
      </c>
      <c r="F232" s="145">
        <v>1327.23</v>
      </c>
      <c r="G232" s="146">
        <v>2310.9299999999998</v>
      </c>
      <c r="H232" s="146">
        <v>2310.9299999999998</v>
      </c>
      <c r="I232" s="128">
        <v>100</v>
      </c>
    </row>
    <row r="233" spans="4:9" x14ac:dyDescent="0.25">
      <c r="D233" s="64">
        <v>3132</v>
      </c>
      <c r="E233" s="76" t="s">
        <v>198</v>
      </c>
      <c r="F233" s="145">
        <v>0</v>
      </c>
      <c r="G233" s="146">
        <v>124.48</v>
      </c>
      <c r="H233" s="146">
        <v>124.48</v>
      </c>
      <c r="I233" s="128">
        <v>100</v>
      </c>
    </row>
    <row r="234" spans="4:9" x14ac:dyDescent="0.25">
      <c r="D234" s="64">
        <v>3132</v>
      </c>
      <c r="E234" s="76" t="s">
        <v>198</v>
      </c>
      <c r="F234" s="145">
        <v>0</v>
      </c>
      <c r="G234" s="146">
        <v>595.88</v>
      </c>
      <c r="H234" s="146">
        <v>596.48</v>
      </c>
      <c r="I234" s="128">
        <f>H234/G234*100</f>
        <v>100.10069141437874</v>
      </c>
    </row>
    <row r="235" spans="4:9" x14ac:dyDescent="0.25">
      <c r="D235" s="66" t="s">
        <v>110</v>
      </c>
      <c r="E235" s="71"/>
      <c r="F235" s="147">
        <v>1327.23</v>
      </c>
      <c r="G235" s="147">
        <f>G232+G233+G234</f>
        <v>3031.29</v>
      </c>
      <c r="H235" s="147">
        <f>H232+H233+H234</f>
        <v>3031.89</v>
      </c>
      <c r="I235" s="126">
        <f>H235/G235*100</f>
        <v>100.01979355323971</v>
      </c>
    </row>
    <row r="238" spans="4:9" x14ac:dyDescent="0.25">
      <c r="D238" s="265" t="s">
        <v>184</v>
      </c>
      <c r="E238" s="265"/>
      <c r="F238" s="67"/>
      <c r="G238" s="84"/>
      <c r="H238" s="84"/>
      <c r="I238" s="77"/>
    </row>
    <row r="239" spans="4:9" ht="30" x14ac:dyDescent="0.25">
      <c r="D239" s="68" t="s">
        <v>88</v>
      </c>
      <c r="E239" s="69" t="s">
        <v>89</v>
      </c>
      <c r="F239" s="58" t="s">
        <v>137</v>
      </c>
      <c r="G239" s="58" t="s">
        <v>138</v>
      </c>
      <c r="H239" s="58" t="s">
        <v>92</v>
      </c>
      <c r="I239" s="58" t="s">
        <v>93</v>
      </c>
    </row>
    <row r="240" spans="4:9" x14ac:dyDescent="0.25">
      <c r="D240" s="60">
        <v>1</v>
      </c>
      <c r="E240" s="63">
        <v>2</v>
      </c>
      <c r="F240" s="63">
        <v>3</v>
      </c>
      <c r="G240" s="60">
        <v>4</v>
      </c>
      <c r="H240" s="60">
        <v>5</v>
      </c>
      <c r="I240" s="60">
        <v>6</v>
      </c>
    </row>
    <row r="241" spans="4:9" x14ac:dyDescent="0.25">
      <c r="D241" s="64">
        <v>3111</v>
      </c>
      <c r="E241" s="76" t="s">
        <v>196</v>
      </c>
      <c r="F241" s="119">
        <v>1673.44</v>
      </c>
      <c r="G241" s="115">
        <v>2310.9299999999998</v>
      </c>
      <c r="H241" s="115">
        <v>0</v>
      </c>
      <c r="I241" s="128">
        <v>0</v>
      </c>
    </row>
    <row r="242" spans="4:9" x14ac:dyDescent="0.25">
      <c r="D242" s="64">
        <v>3111</v>
      </c>
      <c r="E242" s="76" t="s">
        <v>196</v>
      </c>
      <c r="F242" s="119">
        <v>0</v>
      </c>
      <c r="G242" s="115">
        <v>5317.23</v>
      </c>
      <c r="H242" s="115">
        <v>0</v>
      </c>
      <c r="I242" s="128">
        <v>0</v>
      </c>
    </row>
    <row r="243" spans="4:9" x14ac:dyDescent="0.25">
      <c r="D243" s="64">
        <v>3132</v>
      </c>
      <c r="E243" s="76" t="s">
        <v>198</v>
      </c>
      <c r="F243" s="119">
        <v>0</v>
      </c>
      <c r="G243" s="115">
        <v>280.86</v>
      </c>
      <c r="H243" s="115">
        <v>0</v>
      </c>
      <c r="I243" s="128">
        <v>0</v>
      </c>
    </row>
    <row r="244" spans="4:9" x14ac:dyDescent="0.25">
      <c r="D244" s="66" t="s">
        <v>110</v>
      </c>
      <c r="E244" s="71"/>
      <c r="F244" s="116">
        <v>1673.44</v>
      </c>
      <c r="G244" s="116">
        <f>G241+G242+G243</f>
        <v>7909.0199999999995</v>
      </c>
      <c r="H244" s="116">
        <v>0</v>
      </c>
      <c r="I244" s="126">
        <v>0</v>
      </c>
    </row>
    <row r="247" spans="4:9" x14ac:dyDescent="0.25">
      <c r="D247" s="265" t="s">
        <v>185</v>
      </c>
      <c r="E247" s="265"/>
      <c r="F247" s="67"/>
      <c r="G247" s="84"/>
      <c r="H247" s="84"/>
      <c r="I247" s="77"/>
    </row>
    <row r="248" spans="4:9" ht="30" x14ac:dyDescent="0.25">
      <c r="D248" s="68" t="s">
        <v>88</v>
      </c>
      <c r="E248" s="69" t="s">
        <v>89</v>
      </c>
      <c r="F248" s="58" t="s">
        <v>137</v>
      </c>
      <c r="G248" s="58" t="s">
        <v>138</v>
      </c>
      <c r="H248" s="58" t="s">
        <v>92</v>
      </c>
      <c r="I248" s="58" t="s">
        <v>93</v>
      </c>
    </row>
    <row r="249" spans="4:9" x14ac:dyDescent="0.25">
      <c r="D249" s="60">
        <v>1</v>
      </c>
      <c r="E249" s="63">
        <v>2</v>
      </c>
      <c r="F249" s="63">
        <v>3</v>
      </c>
      <c r="G249" s="60">
        <v>4</v>
      </c>
      <c r="H249" s="60">
        <v>5</v>
      </c>
      <c r="I249" s="60">
        <v>6</v>
      </c>
    </row>
    <row r="250" spans="4:9" x14ac:dyDescent="0.25">
      <c r="D250" s="64">
        <v>3111</v>
      </c>
      <c r="E250" s="76" t="s">
        <v>41</v>
      </c>
      <c r="F250" s="119">
        <v>1592.67</v>
      </c>
      <c r="G250" s="115">
        <v>610.92999999999995</v>
      </c>
      <c r="H250" s="115">
        <v>610.92999999999995</v>
      </c>
      <c r="I250" s="128">
        <v>100</v>
      </c>
    </row>
    <row r="251" spans="4:9" x14ac:dyDescent="0.25">
      <c r="D251" s="64">
        <v>3111</v>
      </c>
      <c r="E251" s="76" t="s">
        <v>196</v>
      </c>
      <c r="F251" s="119">
        <v>0</v>
      </c>
      <c r="G251" s="115">
        <v>5527.94</v>
      </c>
      <c r="H251" s="115">
        <v>5527.94</v>
      </c>
      <c r="I251" s="128">
        <v>100</v>
      </c>
    </row>
    <row r="252" spans="4:9" x14ac:dyDescent="0.25">
      <c r="D252" s="64">
        <v>3121</v>
      </c>
      <c r="E252" s="76" t="s">
        <v>197</v>
      </c>
      <c r="F252" s="119">
        <v>0</v>
      </c>
      <c r="G252" s="115">
        <v>200</v>
      </c>
      <c r="H252" s="115">
        <v>200</v>
      </c>
      <c r="I252" s="128">
        <v>100</v>
      </c>
    </row>
    <row r="253" spans="4:9" x14ac:dyDescent="0.25">
      <c r="D253" s="64">
        <v>3121</v>
      </c>
      <c r="E253" s="76" t="s">
        <v>197</v>
      </c>
      <c r="F253" s="119">
        <v>796.34</v>
      </c>
      <c r="G253" s="115">
        <v>1100</v>
      </c>
      <c r="H253" s="115">
        <v>1100</v>
      </c>
      <c r="I253" s="128">
        <v>100</v>
      </c>
    </row>
    <row r="254" spans="4:9" x14ac:dyDescent="0.25">
      <c r="D254" s="64">
        <v>3132</v>
      </c>
      <c r="E254" s="76" t="s">
        <v>198</v>
      </c>
      <c r="F254" s="119">
        <v>0</v>
      </c>
      <c r="G254" s="115">
        <v>100.8</v>
      </c>
      <c r="H254" s="115">
        <v>100.8</v>
      </c>
      <c r="I254" s="128">
        <v>100</v>
      </c>
    </row>
    <row r="255" spans="4:9" x14ac:dyDescent="0.25">
      <c r="D255" s="66" t="s">
        <v>110</v>
      </c>
      <c r="E255" s="71"/>
      <c r="F255" s="116">
        <v>2389.0100000000002</v>
      </c>
      <c r="G255" s="116">
        <f>G250+G251+G252+G253+G254</f>
        <v>7539.67</v>
      </c>
      <c r="H255" s="116">
        <f>H250+H251+H252+H253+H254</f>
        <v>7539.67</v>
      </c>
      <c r="I255" s="126">
        <v>100</v>
      </c>
    </row>
    <row r="258" spans="4:9" ht="15.75" x14ac:dyDescent="0.25">
      <c r="D258" s="53" t="s">
        <v>186</v>
      </c>
      <c r="E258" s="53" t="s">
        <v>187</v>
      </c>
      <c r="F258" s="49"/>
      <c r="G258" s="49"/>
      <c r="H258" s="49"/>
      <c r="I258" s="49"/>
    </row>
    <row r="259" spans="4:9" ht="15.75" x14ac:dyDescent="0.25">
      <c r="D259" s="263" t="s">
        <v>86</v>
      </c>
      <c r="E259" s="263"/>
    </row>
    <row r="260" spans="4:9" ht="24.75" customHeight="1" x14ac:dyDescent="0.25">
      <c r="D260" s="264" t="s">
        <v>185</v>
      </c>
      <c r="E260" s="264"/>
    </row>
    <row r="261" spans="4:9" ht="30" x14ac:dyDescent="0.25">
      <c r="D261" s="68" t="s">
        <v>88</v>
      </c>
      <c r="E261" s="69" t="s">
        <v>89</v>
      </c>
      <c r="F261" s="58" t="s">
        <v>137</v>
      </c>
      <c r="G261" s="58" t="s">
        <v>138</v>
      </c>
      <c r="H261" s="58" t="s">
        <v>92</v>
      </c>
      <c r="I261" s="58" t="s">
        <v>93</v>
      </c>
    </row>
    <row r="262" spans="4:9" x14ac:dyDescent="0.25">
      <c r="D262" s="60">
        <v>1</v>
      </c>
      <c r="E262" s="63">
        <v>2</v>
      </c>
      <c r="F262" s="63">
        <v>3</v>
      </c>
      <c r="G262" s="60">
        <v>4</v>
      </c>
      <c r="H262" s="60">
        <v>5</v>
      </c>
      <c r="I262" s="60">
        <v>6</v>
      </c>
    </row>
    <row r="263" spans="4:9" x14ac:dyDescent="0.25">
      <c r="D263" s="64">
        <v>3211</v>
      </c>
      <c r="E263" s="76" t="s">
        <v>188</v>
      </c>
      <c r="F263" s="119">
        <v>796.34</v>
      </c>
      <c r="G263" s="115">
        <v>796.34</v>
      </c>
      <c r="H263" s="115">
        <v>0</v>
      </c>
      <c r="I263" s="128">
        <v>0</v>
      </c>
    </row>
    <row r="264" spans="4:9" x14ac:dyDescent="0.25">
      <c r="D264" s="64">
        <v>3221</v>
      </c>
      <c r="E264" s="76" t="s">
        <v>124</v>
      </c>
      <c r="F264" s="119">
        <v>663.61</v>
      </c>
      <c r="G264" s="115">
        <v>663.61</v>
      </c>
      <c r="H264" s="115">
        <v>0</v>
      </c>
      <c r="I264" s="128">
        <v>0</v>
      </c>
    </row>
    <row r="265" spans="4:9" x14ac:dyDescent="0.25">
      <c r="D265" s="64">
        <v>4221</v>
      </c>
      <c r="E265" s="76" t="s">
        <v>189</v>
      </c>
      <c r="F265" s="119">
        <v>9945.42</v>
      </c>
      <c r="G265" s="115">
        <v>9945.42</v>
      </c>
      <c r="H265" s="115">
        <v>0</v>
      </c>
      <c r="I265" s="128">
        <v>0</v>
      </c>
    </row>
    <row r="266" spans="4:9" x14ac:dyDescent="0.25">
      <c r="D266" s="64">
        <v>4227</v>
      </c>
      <c r="E266" s="76" t="s">
        <v>190</v>
      </c>
      <c r="F266" s="119">
        <v>1937.92</v>
      </c>
      <c r="G266" s="115">
        <v>1937.92</v>
      </c>
      <c r="H266" s="115">
        <v>0</v>
      </c>
      <c r="I266" s="128">
        <v>0</v>
      </c>
    </row>
    <row r="267" spans="4:9" x14ac:dyDescent="0.25">
      <c r="D267" s="66" t="s">
        <v>110</v>
      </c>
      <c r="E267" s="71"/>
      <c r="F267" s="116">
        <v>13343.29</v>
      </c>
      <c r="G267" s="116">
        <f>G263+G264+G265+G266</f>
        <v>13343.29</v>
      </c>
      <c r="H267" s="116">
        <v>0</v>
      </c>
      <c r="I267" s="126">
        <v>0</v>
      </c>
    </row>
    <row r="270" spans="4:9" x14ac:dyDescent="0.25">
      <c r="D270" s="264" t="s">
        <v>191</v>
      </c>
      <c r="E270" s="264"/>
    </row>
    <row r="271" spans="4:9" ht="30" x14ac:dyDescent="0.25">
      <c r="D271" s="68" t="s">
        <v>88</v>
      </c>
      <c r="E271" s="69" t="s">
        <v>89</v>
      </c>
      <c r="F271" s="58" t="s">
        <v>137</v>
      </c>
      <c r="G271" s="58" t="s">
        <v>138</v>
      </c>
      <c r="H271" s="58" t="s">
        <v>92</v>
      </c>
      <c r="I271" s="58" t="s">
        <v>93</v>
      </c>
    </row>
    <row r="272" spans="4:9" x14ac:dyDescent="0.25">
      <c r="D272" s="60">
        <v>1</v>
      </c>
      <c r="E272" s="63">
        <v>2</v>
      </c>
      <c r="F272" s="63">
        <v>3</v>
      </c>
      <c r="G272" s="60">
        <v>4</v>
      </c>
      <c r="H272" s="60">
        <v>5</v>
      </c>
      <c r="I272" s="60">
        <v>6</v>
      </c>
    </row>
    <row r="273" spans="4:9" x14ac:dyDescent="0.25">
      <c r="D273" s="64">
        <v>3221</v>
      </c>
      <c r="E273" s="76" t="s">
        <v>124</v>
      </c>
      <c r="F273" s="119">
        <v>0</v>
      </c>
      <c r="G273" s="115">
        <v>0</v>
      </c>
      <c r="H273" s="115">
        <v>522.52</v>
      </c>
      <c r="I273" s="128">
        <v>0</v>
      </c>
    </row>
    <row r="274" spans="4:9" x14ac:dyDescent="0.25">
      <c r="D274" s="64">
        <v>4227</v>
      </c>
      <c r="E274" s="76" t="s">
        <v>190</v>
      </c>
      <c r="F274" s="119">
        <v>0</v>
      </c>
      <c r="G274" s="115">
        <v>0</v>
      </c>
      <c r="H274" s="115">
        <v>212.88</v>
      </c>
      <c r="I274" s="128">
        <v>0</v>
      </c>
    </row>
    <row r="275" spans="4:9" x14ac:dyDescent="0.25">
      <c r="D275" s="64">
        <v>4221</v>
      </c>
      <c r="E275" s="76" t="s">
        <v>189</v>
      </c>
      <c r="F275" s="119">
        <v>1994.55</v>
      </c>
      <c r="G275" s="115">
        <v>1994.55</v>
      </c>
      <c r="H275" s="115">
        <v>1259.1500000000001</v>
      </c>
      <c r="I275" s="128">
        <v>63.13</v>
      </c>
    </row>
    <row r="276" spans="4:9" x14ac:dyDescent="0.25">
      <c r="D276" s="66" t="s">
        <v>110</v>
      </c>
      <c r="E276" s="71"/>
      <c r="F276" s="116">
        <v>1994.55</v>
      </c>
      <c r="G276" s="116">
        <v>1994.55</v>
      </c>
      <c r="H276" s="116">
        <v>1994.55</v>
      </c>
      <c r="I276" s="126">
        <v>100</v>
      </c>
    </row>
    <row r="279" spans="4:9" x14ac:dyDescent="0.25">
      <c r="D279" s="264" t="s">
        <v>184</v>
      </c>
      <c r="E279" s="264"/>
    </row>
    <row r="280" spans="4:9" ht="30" x14ac:dyDescent="0.25">
      <c r="D280" s="68" t="s">
        <v>88</v>
      </c>
      <c r="E280" s="69" t="s">
        <v>89</v>
      </c>
      <c r="F280" s="58" t="s">
        <v>137</v>
      </c>
      <c r="G280" s="58" t="s">
        <v>138</v>
      </c>
      <c r="H280" s="58" t="s">
        <v>92</v>
      </c>
      <c r="I280" s="58" t="s">
        <v>93</v>
      </c>
    </row>
    <row r="281" spans="4:9" x14ac:dyDescent="0.25">
      <c r="D281" s="60">
        <v>1</v>
      </c>
      <c r="E281" s="63">
        <v>2</v>
      </c>
      <c r="F281" s="63">
        <v>3</v>
      </c>
      <c r="G281" s="60">
        <v>4</v>
      </c>
      <c r="H281" s="60">
        <v>5</v>
      </c>
      <c r="I281" s="60">
        <v>6</v>
      </c>
    </row>
    <row r="282" spans="4:9" x14ac:dyDescent="0.25">
      <c r="D282" s="64">
        <v>4221</v>
      </c>
      <c r="E282" s="76" t="s">
        <v>189</v>
      </c>
      <c r="F282" s="119">
        <v>0</v>
      </c>
      <c r="G282" s="115">
        <v>10598.35</v>
      </c>
      <c r="H282" s="115">
        <v>10598.35</v>
      </c>
      <c r="I282" s="128">
        <v>100</v>
      </c>
    </row>
    <row r="283" spans="4:9" x14ac:dyDescent="0.25">
      <c r="D283" s="66" t="s">
        <v>110</v>
      </c>
      <c r="E283" s="71"/>
      <c r="F283" s="116">
        <v>0</v>
      </c>
      <c r="G283" s="116">
        <v>10598.35</v>
      </c>
      <c r="H283" s="116">
        <v>10598.35</v>
      </c>
      <c r="I283" s="126">
        <v>100</v>
      </c>
    </row>
    <row r="286" spans="4:9" ht="18.75" thickBot="1" x14ac:dyDescent="0.3">
      <c r="D286" s="148" t="s">
        <v>199</v>
      </c>
      <c r="E286" s="148"/>
      <c r="F286" s="149">
        <f>F29+F77+F104+F113+F124+F134+F148+F155+F164+F173+F182+F191+F200+F213+F226+F235+F244+F255+F267+F276</f>
        <v>1281928.8600000001</v>
      </c>
      <c r="G286" s="149">
        <f>G29+G36+G45+G54+G64+G77+G87+G104+G113+G124+G134+G148+G155+G164+G173+G182+G191+G200+G213+G226+G235+G244+G255+G267+G276+G283</f>
        <v>1401789.1700000006</v>
      </c>
      <c r="H286" s="150">
        <v>1381740.25</v>
      </c>
      <c r="I286" s="150">
        <f>H286/G286*100</f>
        <v>98.569762099103627</v>
      </c>
    </row>
    <row r="287" spans="4:9" ht="15.75" thickTop="1" x14ac:dyDescent="0.25"/>
  </sheetData>
  <mergeCells count="34">
    <mergeCell ref="B2:I2"/>
    <mergeCell ref="D9:E9"/>
    <mergeCell ref="D32:E32"/>
    <mergeCell ref="D39:E39"/>
    <mergeCell ref="D8:E8"/>
    <mergeCell ref="B4:I4"/>
    <mergeCell ref="D49:I49"/>
    <mergeCell ref="D58:I58"/>
    <mergeCell ref="D68:I68"/>
    <mergeCell ref="D59:E59"/>
    <mergeCell ref="D50:E50"/>
    <mergeCell ref="D196:E196"/>
    <mergeCell ref="D247:E247"/>
    <mergeCell ref="D69:E69"/>
    <mergeCell ref="D159:E159"/>
    <mergeCell ref="D177:I177"/>
    <mergeCell ref="D186:I186"/>
    <mergeCell ref="D205:E205"/>
    <mergeCell ref="D195:I195"/>
    <mergeCell ref="D82:E82"/>
    <mergeCell ref="D83:E83"/>
    <mergeCell ref="D91:I91"/>
    <mergeCell ref="D92:E92"/>
    <mergeCell ref="D151:E151"/>
    <mergeCell ref="D187:E187"/>
    <mergeCell ref="D178:E178"/>
    <mergeCell ref="D160:E160"/>
    <mergeCell ref="D259:E259"/>
    <mergeCell ref="D260:E260"/>
    <mergeCell ref="D270:E270"/>
    <mergeCell ref="D279:E279"/>
    <mergeCell ref="D218:E218"/>
    <mergeCell ref="D229:E229"/>
    <mergeCell ref="D238:E238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Korisnik23</cp:lastModifiedBy>
  <cp:lastPrinted>2024-03-13T17:26:46Z</cp:lastPrinted>
  <dcterms:created xsi:type="dcterms:W3CDTF">2022-08-12T12:51:27Z</dcterms:created>
  <dcterms:modified xsi:type="dcterms:W3CDTF">2024-03-21T09:52:21Z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