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23\Downloads\"/>
    </mc:Choice>
  </mc:AlternateContent>
  <bookViews>
    <workbookView xWindow="0" yWindow="0" windowWidth="28800" windowHeight="1338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28" i="3"/>
  <c r="E27" i="3"/>
  <c r="E26" i="3"/>
  <c r="E25" i="3"/>
  <c r="E24" i="3"/>
  <c r="E23" i="3"/>
  <c r="E22" i="3"/>
  <c r="F22" i="3"/>
  <c r="F27" i="3"/>
  <c r="E11" i="3"/>
  <c r="E12" i="3"/>
  <c r="E13" i="3"/>
  <c r="E14" i="3"/>
  <c r="E15" i="3"/>
  <c r="E17" i="3"/>
  <c r="F10" i="3"/>
  <c r="E10" i="3" s="1"/>
  <c r="C36" i="8" l="1"/>
  <c r="C35" i="8"/>
  <c r="C34" i="8"/>
  <c r="C33" i="8"/>
  <c r="C32" i="8"/>
  <c r="C31" i="8"/>
  <c r="C30" i="8"/>
  <c r="C29" i="8"/>
  <c r="C28" i="8"/>
  <c r="C27" i="8"/>
  <c r="D26" i="8"/>
  <c r="C26" i="8" s="1"/>
  <c r="C20" i="8"/>
  <c r="C19" i="8"/>
  <c r="C18" i="8"/>
  <c r="C17" i="8"/>
  <c r="C16" i="8"/>
  <c r="C15" i="8"/>
  <c r="C14" i="8"/>
  <c r="C13" i="8"/>
  <c r="C12" i="8"/>
  <c r="C11" i="8"/>
  <c r="C10" i="8"/>
  <c r="D10" i="8"/>
  <c r="D12" i="5"/>
  <c r="F79" i="7"/>
  <c r="F6" i="7"/>
  <c r="F8" i="7"/>
  <c r="F22" i="7"/>
  <c r="F32" i="7"/>
  <c r="F31" i="7"/>
  <c r="F30" i="7"/>
  <c r="F29" i="7"/>
  <c r="F28" i="7"/>
  <c r="F27" i="7"/>
  <c r="F34" i="7"/>
  <c r="F35" i="7"/>
  <c r="F33" i="7"/>
  <c r="F40" i="7"/>
  <c r="F39" i="7"/>
  <c r="F38" i="7"/>
  <c r="F37" i="7"/>
  <c r="F36" i="7"/>
  <c r="F45" i="7"/>
  <c r="F44" i="7"/>
  <c r="F43" i="7"/>
  <c r="F42" i="7"/>
  <c r="F41" i="7"/>
  <c r="F47" i="7"/>
  <c r="F54" i="7"/>
  <c r="F62" i="7"/>
  <c r="F63" i="7"/>
  <c r="F64" i="7"/>
  <c r="F61" i="7"/>
  <c r="F68" i="7"/>
  <c r="F69" i="7"/>
  <c r="F67" i="7"/>
  <c r="F74" i="7"/>
  <c r="F75" i="7"/>
  <c r="F73" i="7"/>
  <c r="F77" i="7"/>
  <c r="F78" i="7"/>
  <c r="F76" i="7"/>
  <c r="G79" i="7"/>
  <c r="G27" i="7"/>
  <c r="G42" i="7"/>
  <c r="G41" i="7" s="1"/>
  <c r="F37" i="10" l="1"/>
  <c r="G34" i="10" s="1"/>
  <c r="G37" i="10" s="1"/>
  <c r="H34" i="10" s="1"/>
  <c r="H37" i="10" s="1"/>
  <c r="H21" i="10"/>
  <c r="G21" i="10"/>
  <c r="F21" i="10"/>
  <c r="F22" i="10" l="1"/>
  <c r="F28" i="10" s="1"/>
  <c r="F29" i="10" s="1"/>
  <c r="G22" i="10"/>
  <c r="G28" i="10" s="1"/>
  <c r="G29" i="10" s="1"/>
  <c r="H22" i="10"/>
  <c r="H28" i="10" s="1"/>
  <c r="H29" i="10" l="1"/>
  <c r="H9" i="10"/>
  <c r="G9" i="10" s="1"/>
</calcChain>
</file>

<file path=xl/sharedStrings.xml><?xml version="1.0" encoding="utf-8"?>
<sst xmlns="http://schemas.openxmlformats.org/spreadsheetml/2006/main" count="255" uniqueCount="139">
  <si>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</si>
  <si>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</si>
  <si>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</si>
  <si>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</si>
  <si>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</si>
  <si>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</si>
  <si>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</si>
  <si>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</si>
  <si>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</si>
  <si>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</si>
  <si>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</si>
  <si>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</si>
  <si>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</si>
  <si>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</si>
  <si>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</si>
  <si>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</si>
  <si>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</si>
  <si>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</si>
  <si>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</si>
  <si>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</si>
  <si>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</si>
  <si>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</si>
  <si>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</si>
  <si>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</si>
  <si>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</si>
  <si>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</si>
  <si>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</si>
  <si>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</si>
  <si>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</si>
  <si>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</si>
  <si>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</si>
  <si>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</si>
  <si>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</si>
  <si>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</si>
  <si>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</si>
  <si>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</si>
  <si>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</si>
  <si>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</si>
  <si>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</si>
  <si>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</si>
  <si>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</si>
  <si>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</si>
  <si>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</si>
  <si>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</si>
  <si>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</si>
  <si>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</si>
  <si>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</si>
  <si>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</si>
  <si>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</si>
  <si>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</si>
  <si>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</si>
  <si>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</si>
  <si>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</si>
  <si>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</si>
  <si>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</si>
  <si>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POVEĆANJE/SMANJENJE</t>
  </si>
  <si>
    <t>PLAN ZA 2024.</t>
  </si>
  <si>
    <t>NOVI PLAN ZA 2024.</t>
  </si>
  <si>
    <t>IZMJENE I DOPUNE FINANCIJSKOG PLANA SREDNJE ŠKOLE GRAČAC
ZA 2024. I PROJEKCIJA ZA 2025. I 2026. GODINU</t>
  </si>
  <si>
    <t>IZMJENE I DOPUNE FINANCIJSKOG PLANA SREDNJE ŠKOLE GRAČAC 
ZA 2024. I PROJEKCIJA ZA 2025. I 2026. GODINU</t>
  </si>
  <si>
    <t>RASHODI I PRENESENI MANJAK PREMA EKONOMSKOJ KLASIFIKACIJI</t>
  </si>
  <si>
    <t>31 Vlastiti prihodi</t>
  </si>
  <si>
    <t>PRIHODI I PRENESENI VIŠAK PREMA IZVORIMA FINANCIRANJA</t>
  </si>
  <si>
    <t>RASHODI I PRENESENI MANJAK PREMA IZVORIMA FINANCIRANJA</t>
  </si>
  <si>
    <t>IZMJENE I DOPUNE FINANCIJSKOG PLANA OSNOVNE ŠKOLE NIKOLE TESLE ZA 2024. GODINU</t>
  </si>
  <si>
    <t>IZMJENE I DOPUNE FINANCIJSKOG PLANA OSNOVNE ŠKOLE NIKOLE TESLE
ZA 2024. I PROJEKCIJA ZA 2025. I 2026. GODINU</t>
  </si>
  <si>
    <t>IZMJENE I DOPUNE FINANCIJSKOG PLANA OSNOVNE ŠKOLE NIKOLE TESLE
ZA 2024. GODINU</t>
  </si>
  <si>
    <t>Plan za 2024.</t>
  </si>
  <si>
    <t>GLAVA 03-04 OSNOVNOŠKOLSKO OBRAZOVANJE</t>
  </si>
  <si>
    <t>PROGRAM 2202</t>
  </si>
  <si>
    <t>Osnovno školstvo-standard</t>
  </si>
  <si>
    <t>Aktivnost A2202-01</t>
  </si>
  <si>
    <t>Djelatnost osnovnih škola</t>
  </si>
  <si>
    <t>Izvor financiranja 45</t>
  </si>
  <si>
    <t>F.P. i dod. udio u por. na dohodak</t>
  </si>
  <si>
    <t>Tekući projekt - T2202-03</t>
  </si>
  <si>
    <t>Hitne intervencije u osnovnim školama</t>
  </si>
  <si>
    <t>Aktivnost A2202-04</t>
  </si>
  <si>
    <t>Administracija i upravljanje</t>
  </si>
  <si>
    <t>Izvor financiranja 51</t>
  </si>
  <si>
    <t>Državni proračun</t>
  </si>
  <si>
    <t>PROGRAM 2203</t>
  </si>
  <si>
    <t>Osnovno školstvo-iznad standarda</t>
  </si>
  <si>
    <t>Aktivnost A2203-01</t>
  </si>
  <si>
    <t>Javne potrebe u prosvjeti-korisnici</t>
  </si>
  <si>
    <t>Izvor financiranja 11</t>
  </si>
  <si>
    <t>Opći prihodi i primici</t>
  </si>
  <si>
    <t>Aktivnost A2203-04</t>
  </si>
  <si>
    <t>Podizanje kvalitete i standarda u školstvu</t>
  </si>
  <si>
    <t>Izvor financiranja 31</t>
  </si>
  <si>
    <t>Vlastiti prihodi-korisnici</t>
  </si>
  <si>
    <t>Izvor financiranja 41</t>
  </si>
  <si>
    <t>Prihodi za posebne namjene</t>
  </si>
  <si>
    <t>Izvor financiranja 42</t>
  </si>
  <si>
    <t>Višak/manjak prihoda korisnici</t>
  </si>
  <si>
    <t>Izvor financiranja 53</t>
  </si>
  <si>
    <t>Proračun JLS</t>
  </si>
  <si>
    <t>Rashodi za dodatna ulaganja na nefinancijskoj imovini</t>
  </si>
  <si>
    <t>Izvor financiranja 61</t>
  </si>
  <si>
    <t>Tekuće donacije-korisnici</t>
  </si>
  <si>
    <t>Izvor financiranja 54</t>
  </si>
  <si>
    <t>Pomoći iz inozemstva</t>
  </si>
  <si>
    <t>Izvor financiranja 110</t>
  </si>
  <si>
    <t>Aktivnost A2203-27</t>
  </si>
  <si>
    <t>Udžbenici</t>
  </si>
  <si>
    <t>Aktivnost A2203-33</t>
  </si>
  <si>
    <t>Prehrana za učenike</t>
  </si>
  <si>
    <t>Nacionalni EU projekti</t>
  </si>
  <si>
    <t>Tekući projekt T4306-03</t>
  </si>
  <si>
    <t>Inkluzija-korak bliže društvu bez prepreka 2023./2024.</t>
  </si>
  <si>
    <t xml:space="preserve">Opći prihodi i primici </t>
  </si>
  <si>
    <t>Izvor financiranja 19</t>
  </si>
  <si>
    <t>Predfinanciranje iz ŽP</t>
  </si>
  <si>
    <t>UKUPNO:</t>
  </si>
  <si>
    <t>Povećanje/smanjenje</t>
  </si>
  <si>
    <t>23.579.56</t>
  </si>
  <si>
    <t>Višak prihoda OŠ</t>
  </si>
  <si>
    <t>2.310,,93</t>
  </si>
  <si>
    <t>PROGRAM 4306</t>
  </si>
  <si>
    <t>11 Opći prihodi i primici</t>
  </si>
  <si>
    <t>41 Prihodi za posebne namjene</t>
  </si>
  <si>
    <t>51 Državni proračun</t>
  </si>
  <si>
    <t>53 Proračun JLS</t>
  </si>
  <si>
    <t>54 Pomoći iz inozemstva</t>
  </si>
  <si>
    <t>61 Tekuće donacije-korisnici</t>
  </si>
  <si>
    <t>Novi plan za 2024.</t>
  </si>
  <si>
    <t>19 Predfinanciranje</t>
  </si>
  <si>
    <t>42 Višak/manjak prihoda</t>
  </si>
  <si>
    <t>45 F.P. i dod. udio u pror. na dohodak</t>
  </si>
  <si>
    <t>Prihodi od upravnih i administrativnih pristojbi,pristojbi po posebnim propisima i naknada</t>
  </si>
  <si>
    <t>Prihodi od prodaje proizvoda i robe te pruženih usluga,prihodi od donacija</t>
  </si>
  <si>
    <t xml:space="preserve">                        I. OPĆI DIO</t>
  </si>
  <si>
    <t xml:space="preserve">                                           A. RAČUN PRIHODA I RASHODA </t>
  </si>
  <si>
    <t xml:space="preserve"> PRIHODI I PRENESENI VIŠAK PRIHODA PREMA EKONOMSKOJ KLASIFIKACIJI</t>
  </si>
  <si>
    <t>Višak prihoda OŠ Gračac</t>
  </si>
  <si>
    <t>Ostali rashodi</t>
  </si>
  <si>
    <t>09 Obrazovanje</t>
  </si>
  <si>
    <t>091 Predškolsko i osnovno obrazovanje</t>
  </si>
  <si>
    <t>096 Dodatne usluge u obrazovanju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</si>
</sst>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6" fillId="0" borderId="3" xfId="0" applyFont="1" applyBorder="1" applyAlignment="1">
      <alignment vertical="center" wrapText="1"/>
    </xf>
    <xf numFmtId="3" fontId="3" fillId="2" borderId="3" xfId="0" applyNumberFormat="1" applyFont="1" applyFill="1" applyBorder="1" applyAlignment="1"/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3" fillId="2" borderId="3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 applyProtection="1">
      <alignment horizontal="left" vertical="center" indent="1"/>
    </xf>
    <xf numFmtId="0" fontId="6" fillId="2" borderId="2" xfId="0" applyNumberFormat="1" applyFont="1" applyFill="1" applyBorder="1" applyAlignment="1" applyProtection="1">
      <alignment horizontal="left" vertical="center" indent="1"/>
    </xf>
    <xf numFmtId="0" fontId="6" fillId="2" borderId="4" xfId="0" applyNumberFormat="1" applyFont="1" applyFill="1" applyBorder="1" applyAlignment="1" applyProtection="1">
      <alignment horizontal="left" vertical="center" inden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/>
    <xf numFmtId="0" fontId="19" fillId="0" borderId="3" xfId="0" applyFont="1" applyBorder="1"/>
    <xf numFmtId="0" fontId="0" fillId="0" borderId="3" xfId="0" applyBorder="1"/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4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22" fillId="0" borderId="3" xfId="0" applyFont="1" applyBorder="1"/>
    <xf numFmtId="2" fontId="20" fillId="0" borderId="3" xfId="0" applyNumberFormat="1" applyFont="1" applyBorder="1"/>
    <xf numFmtId="2" fontId="22" fillId="0" borderId="3" xfId="0" applyNumberFormat="1" applyFont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4" fontId="22" fillId="0" borderId="3" xfId="0" applyNumberFormat="1" applyFont="1" applyBorder="1" applyAlignment="1">
      <alignment horizontal="center"/>
    </xf>
    <xf numFmtId="0" fontId="20" fillId="0" borderId="3" xfId="0" applyNumberFormat="1" applyFont="1" applyBorder="1" applyAlignment="1">
      <alignment horizontal="center"/>
    </xf>
    <xf numFmtId="4" fontId="20" fillId="0" borderId="3" xfId="0" applyNumberFormat="1" applyFont="1" applyBorder="1" applyAlignment="1">
      <alignment horizontal="center"/>
    </xf>
    <xf numFmtId="0" fontId="22" fillId="0" borderId="3" xfId="0" applyNumberFormat="1" applyFont="1" applyBorder="1" applyAlignment="1">
      <alignment horizontal="center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>
      <alignment horizontal="center"/>
    </xf>
    <xf numFmtId="4" fontId="6" fillId="5" borderId="2" xfId="0" applyNumberFormat="1" applyFont="1" applyFill="1" applyBorder="1" applyAlignment="1" applyProtection="1">
      <alignment horizontal="center" vertical="center" wrapText="1"/>
    </xf>
    <xf numFmtId="4" fontId="22" fillId="5" borderId="3" xfId="0" applyNumberFormat="1" applyFont="1" applyFill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22" fillId="0" borderId="4" xfId="0" applyFont="1" applyBorder="1" applyAlignment="1"/>
    <xf numFmtId="4" fontId="23" fillId="0" borderId="1" xfId="0" applyNumberFormat="1" applyFont="1" applyBorder="1" applyAlignment="1">
      <alignment horizontal="center"/>
    </xf>
    <xf numFmtId="4" fontId="23" fillId="0" borderId="3" xfId="0" applyNumberFormat="1" applyFont="1" applyBorder="1"/>
    <xf numFmtId="0" fontId="20" fillId="0" borderId="2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" fontId="20" fillId="0" borderId="1" xfId="0" applyNumberFormat="1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6" fillId="0" borderId="3" xfId="0" applyNumberFormat="1" applyFont="1" applyBorder="1" applyAlignment="1">
      <alignment horizontal="left" vertical="center" wrapText="1"/>
    </xf>
    <xf numFmtId="0" fontId="7" fillId="2" borderId="3" xfId="0" quotePrefix="1" applyNumberFormat="1" applyFont="1" applyFill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7" fillId="2" borderId="3" xfId="0" quotePrefix="1" applyNumberFormat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4" fontId="6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3" fillId="0" borderId="1" xfId="0" applyFont="1" applyBorder="1" applyAlignment="1">
      <alignment horizontal="left" indent="47"/>
    </xf>
    <xf numFmtId="0" fontId="23" fillId="0" borderId="2" xfId="0" applyFont="1" applyBorder="1" applyAlignment="1">
      <alignment horizontal="left" indent="47"/>
    </xf>
    <xf numFmtId="0" fontId="23" fillId="0" borderId="4" xfId="0" applyFont="1" applyBorder="1" applyAlignment="1">
      <alignment horizontal="left" indent="47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9" fillId="0" borderId="1" xfId="0" applyFont="1" applyBorder="1" applyAlignment="1"/>
    <xf numFmtId="0" fontId="19" fillId="0" borderId="2" xfId="0" applyFont="1" applyBorder="1" applyAlignment="1"/>
    <xf numFmtId="0" fontId="19" fillId="0" borderId="4" xfId="0" applyFont="1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22" fillId="0" borderId="1" xfId="0" applyFont="1" applyBorder="1" applyAlignment="1"/>
    <xf numFmtId="0" fontId="20" fillId="0" borderId="2" xfId="0" applyFont="1" applyBorder="1" applyAlignment="1"/>
    <xf numFmtId="0" fontId="20" fillId="0" borderId="4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21" fillId="0" borderId="1" xfId="0" applyFont="1" applyBorder="1" applyAlignment="1">
      <alignment horizontal="left"/>
    </xf>
    <xf numFmtId="0" fontId="19" fillId="0" borderId="3" xfId="0" applyFont="1" applyBorder="1" applyAlignment="1"/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22" fillId="0" borderId="2" xfId="0" applyFont="1" applyBorder="1" applyAlignment="1"/>
    <xf numFmtId="0" fontId="22" fillId="0" borderId="4" xfId="0" applyFont="1" applyBorder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2" borderId="3" xfId="0" applyNumberFormat="1" applyFont="1" applyFill="1" applyBorder="1" applyAlignment="1" applyProtection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/>
    </xf>
    <xf numFmtId="49" fontId="5" fillId="4" borderId="2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4" fillId="2" borderId="1" xfId="0" applyNumberFormat="1" applyFont="1" applyFill="1" applyBorder="1" applyAlignment="1" applyProtection="1">
      <alignment horizontal="left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10" zoomScale="110" zoomScaleNormal="110" workbookViewId="0">
      <selection activeCell="H29" sqref="H29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34" t="s">
        <v>66</v>
      </c>
      <c r="B1" s="134"/>
      <c r="C1" s="134"/>
      <c r="D1" s="134"/>
      <c r="E1" s="134"/>
      <c r="F1" s="134"/>
      <c r="G1" s="134"/>
      <c r="H1" s="134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134" t="s">
        <v>17</v>
      </c>
      <c r="B3" s="134"/>
      <c r="C3" s="134"/>
      <c r="D3" s="134"/>
      <c r="E3" s="134"/>
      <c r="F3" s="134"/>
      <c r="G3" s="134"/>
      <c r="H3" s="147"/>
    </row>
    <row r="4" spans="1:8" ht="18" x14ac:dyDescent="0.25">
      <c r="A4" s="4"/>
      <c r="B4" s="4"/>
      <c r="C4" s="4"/>
      <c r="D4" s="4"/>
      <c r="E4" s="4"/>
      <c r="F4" s="4"/>
      <c r="G4" s="4"/>
      <c r="H4" s="5"/>
    </row>
    <row r="5" spans="1:8" ht="15.75" x14ac:dyDescent="0.25">
      <c r="A5" s="134" t="s">
        <v>23</v>
      </c>
      <c r="B5" s="135"/>
      <c r="C5" s="135"/>
      <c r="D5" s="135"/>
      <c r="E5" s="135"/>
      <c r="F5" s="135"/>
      <c r="G5" s="135"/>
      <c r="H5" s="135"/>
    </row>
    <row r="6" spans="1:8" ht="18" x14ac:dyDescent="0.25">
      <c r="A6" s="1"/>
      <c r="B6" s="2"/>
      <c r="C6" s="2"/>
      <c r="D6" s="2"/>
      <c r="E6" s="6"/>
      <c r="F6" s="7"/>
      <c r="G6" s="7"/>
      <c r="H6" s="7"/>
    </row>
    <row r="7" spans="1:8" x14ac:dyDescent="0.25">
      <c r="A7" s="24"/>
      <c r="B7" s="25"/>
      <c r="C7" s="25"/>
      <c r="D7" s="26"/>
      <c r="E7" s="27"/>
      <c r="F7" s="3" t="s">
        <v>56</v>
      </c>
      <c r="G7" s="3" t="s">
        <v>55</v>
      </c>
      <c r="H7" s="3" t="s">
        <v>57</v>
      </c>
    </row>
    <row r="8" spans="1:8" x14ac:dyDescent="0.25">
      <c r="A8" s="139" t="s">
        <v>0</v>
      </c>
      <c r="B8" s="133"/>
      <c r="C8" s="133"/>
      <c r="D8" s="133"/>
      <c r="E8" s="148"/>
      <c r="F8" s="28">
        <v>1363953.51</v>
      </c>
      <c r="G8" s="28">
        <v>145993.29</v>
      </c>
      <c r="H8" s="28">
        <v>1509946.8</v>
      </c>
    </row>
    <row r="9" spans="1:8" x14ac:dyDescent="0.25">
      <c r="A9" s="149" t="s">
        <v>29</v>
      </c>
      <c r="B9" s="150"/>
      <c r="C9" s="150"/>
      <c r="D9" s="150"/>
      <c r="E9" s="146"/>
      <c r="F9" s="128">
        <v>1363953.51</v>
      </c>
      <c r="G9" s="129">
        <f>H9-F9</f>
        <v>1670412.3100000003</v>
      </c>
      <c r="H9" s="129">
        <f>H11+H12+H13+H14+H16</f>
        <v>3034365.8200000003</v>
      </c>
    </row>
    <row r="10" spans="1:8" x14ac:dyDescent="0.25">
      <c r="A10" s="145" t="s">
        <v>30</v>
      </c>
      <c r="B10" s="146"/>
      <c r="C10" s="146"/>
      <c r="D10" s="146"/>
      <c r="E10" s="146"/>
      <c r="F10" s="29">
        <v>0</v>
      </c>
      <c r="G10" s="29">
        <v>0</v>
      </c>
      <c r="H10" s="29">
        <v>0</v>
      </c>
    </row>
    <row r="11" spans="1:8" x14ac:dyDescent="0.25">
      <c r="A11" s="31" t="s">
        <v>1</v>
      </c>
      <c r="B11" s="38"/>
      <c r="C11" s="38"/>
      <c r="D11" s="38"/>
      <c r="E11" s="38"/>
      <c r="F11" s="28">
        <v>1363953.51</v>
      </c>
      <c r="G11" s="28">
        <v>145993</v>
      </c>
      <c r="H11" s="28">
        <v>1509947</v>
      </c>
    </row>
    <row r="12" spans="1:8" x14ac:dyDescent="0.25">
      <c r="A12" s="151" t="s">
        <v>31</v>
      </c>
      <c r="B12" s="150"/>
      <c r="C12" s="150"/>
      <c r="D12" s="150"/>
      <c r="E12" s="150"/>
      <c r="F12" s="29">
        <v>1331872.83</v>
      </c>
      <c r="G12" s="29">
        <v>137619.03</v>
      </c>
      <c r="H12" s="29">
        <v>1469491.86</v>
      </c>
    </row>
    <row r="13" spans="1:8" x14ac:dyDescent="0.25">
      <c r="A13" s="145" t="s">
        <v>32</v>
      </c>
      <c r="B13" s="146"/>
      <c r="C13" s="146"/>
      <c r="D13" s="146"/>
      <c r="E13" s="146"/>
      <c r="F13" s="29">
        <v>32080.68</v>
      </c>
      <c r="G13" s="29">
        <v>8374.26</v>
      </c>
      <c r="H13" s="29">
        <v>40454.94</v>
      </c>
    </row>
    <row r="14" spans="1:8" x14ac:dyDescent="0.25">
      <c r="A14" s="132" t="s">
        <v>47</v>
      </c>
      <c r="B14" s="133"/>
      <c r="C14" s="133"/>
      <c r="D14" s="133"/>
      <c r="E14" s="133"/>
      <c r="F14" s="28">
        <v>8768.1200000000008</v>
      </c>
      <c r="G14" s="28">
        <v>5703.9</v>
      </c>
      <c r="H14" s="28">
        <v>14472.02</v>
      </c>
    </row>
    <row r="15" spans="1:8" ht="18" x14ac:dyDescent="0.25">
      <c r="A15" s="4"/>
      <c r="B15" s="19"/>
      <c r="C15" s="19"/>
      <c r="D15" s="19"/>
      <c r="E15" s="19"/>
      <c r="F15" s="19"/>
      <c r="G15" s="20"/>
      <c r="H15" s="20"/>
    </row>
    <row r="16" spans="1:8" ht="15.75" x14ac:dyDescent="0.25">
      <c r="A16" s="134" t="s">
        <v>24</v>
      </c>
      <c r="B16" s="135"/>
      <c r="C16" s="135"/>
      <c r="D16" s="135"/>
      <c r="E16" s="135"/>
      <c r="F16" s="135"/>
      <c r="G16" s="135"/>
      <c r="H16" s="135"/>
    </row>
    <row r="17" spans="1:8" ht="18" x14ac:dyDescent="0.25">
      <c r="A17" s="4"/>
      <c r="B17" s="19"/>
      <c r="C17" s="19"/>
      <c r="D17" s="19"/>
      <c r="E17" s="19"/>
      <c r="F17" s="19"/>
      <c r="G17" s="20"/>
      <c r="H17" s="20"/>
    </row>
    <row r="18" spans="1:8" x14ac:dyDescent="0.25">
      <c r="A18" s="24"/>
      <c r="B18" s="25"/>
      <c r="C18" s="25"/>
      <c r="D18" s="26"/>
      <c r="E18" s="27"/>
      <c r="F18" s="3" t="s">
        <v>56</v>
      </c>
      <c r="G18" s="3" t="s">
        <v>55</v>
      </c>
      <c r="H18" s="3" t="s">
        <v>57</v>
      </c>
    </row>
    <row r="19" spans="1:8" x14ac:dyDescent="0.25">
      <c r="A19" s="145" t="s">
        <v>33</v>
      </c>
      <c r="B19" s="146"/>
      <c r="C19" s="146"/>
      <c r="D19" s="146"/>
      <c r="E19" s="146"/>
      <c r="F19" s="29">
        <v>0</v>
      </c>
      <c r="G19" s="29">
        <v>0</v>
      </c>
      <c r="H19" s="29">
        <v>0</v>
      </c>
    </row>
    <row r="20" spans="1:8" x14ac:dyDescent="0.25">
      <c r="A20" s="145" t="s">
        <v>34</v>
      </c>
      <c r="B20" s="146"/>
      <c r="C20" s="146"/>
      <c r="D20" s="146"/>
      <c r="E20" s="146"/>
      <c r="F20" s="29">
        <v>0</v>
      </c>
      <c r="G20" s="29">
        <v>0</v>
      </c>
      <c r="H20" s="29">
        <v>0</v>
      </c>
    </row>
    <row r="21" spans="1:8" x14ac:dyDescent="0.25">
      <c r="A21" s="132" t="s">
        <v>2</v>
      </c>
      <c r="B21" s="133"/>
      <c r="C21" s="133"/>
      <c r="D21" s="133"/>
      <c r="E21" s="133"/>
      <c r="F21" s="28">
        <f t="shared" ref="F21:H21" si="0">F19-F20</f>
        <v>0</v>
      </c>
      <c r="G21" s="28">
        <f t="shared" si="0"/>
        <v>0</v>
      </c>
      <c r="H21" s="28">
        <f t="shared" si="0"/>
        <v>0</v>
      </c>
    </row>
    <row r="22" spans="1:8" x14ac:dyDescent="0.25">
      <c r="A22" s="132" t="s">
        <v>48</v>
      </c>
      <c r="B22" s="133"/>
      <c r="C22" s="133"/>
      <c r="D22" s="133"/>
      <c r="E22" s="133"/>
      <c r="F22" s="28">
        <f t="shared" ref="F22:H22" si="1">F14+F21</f>
        <v>8768.1200000000008</v>
      </c>
      <c r="G22" s="28">
        <f t="shared" si="1"/>
        <v>5703.9</v>
      </c>
      <c r="H22" s="28">
        <f t="shared" si="1"/>
        <v>14472.02</v>
      </c>
    </row>
    <row r="23" spans="1:8" ht="18" x14ac:dyDescent="0.25">
      <c r="A23" s="18"/>
      <c r="B23" s="19"/>
      <c r="C23" s="19"/>
      <c r="D23" s="19"/>
      <c r="E23" s="19"/>
      <c r="F23" s="19"/>
      <c r="G23" s="20"/>
      <c r="H23" s="20"/>
    </row>
    <row r="24" spans="1:8" ht="15.75" x14ac:dyDescent="0.25">
      <c r="A24" s="134" t="s">
        <v>49</v>
      </c>
      <c r="B24" s="135"/>
      <c r="C24" s="135"/>
      <c r="D24" s="135"/>
      <c r="E24" s="135"/>
      <c r="F24" s="135"/>
      <c r="G24" s="135"/>
      <c r="H24" s="135"/>
    </row>
    <row r="25" spans="1:8" ht="15.75" x14ac:dyDescent="0.25">
      <c r="A25" s="36"/>
      <c r="B25" s="37"/>
      <c r="C25" s="37"/>
      <c r="D25" s="37"/>
      <c r="E25" s="37"/>
      <c r="F25" s="37"/>
      <c r="G25" s="37"/>
      <c r="H25" s="37"/>
    </row>
    <row r="26" spans="1:8" x14ac:dyDescent="0.25">
      <c r="A26" s="24"/>
      <c r="B26" s="25"/>
      <c r="C26" s="25"/>
      <c r="D26" s="26"/>
      <c r="E26" s="27"/>
      <c r="F26" s="3" t="s">
        <v>56</v>
      </c>
      <c r="G26" s="3" t="s">
        <v>55</v>
      </c>
      <c r="H26" s="3" t="s">
        <v>57</v>
      </c>
    </row>
    <row r="27" spans="1:8" ht="15" customHeight="1" x14ac:dyDescent="0.25">
      <c r="A27" s="136" t="s">
        <v>50</v>
      </c>
      <c r="B27" s="137"/>
      <c r="C27" s="137"/>
      <c r="D27" s="137"/>
      <c r="E27" s="138"/>
      <c r="F27" s="39">
        <v>0</v>
      </c>
      <c r="G27" s="39">
        <v>0</v>
      </c>
      <c r="H27" s="39">
        <v>0</v>
      </c>
    </row>
    <row r="28" spans="1:8" ht="15" customHeight="1" x14ac:dyDescent="0.25">
      <c r="A28" s="132" t="s">
        <v>51</v>
      </c>
      <c r="B28" s="133"/>
      <c r="C28" s="133"/>
      <c r="D28" s="133"/>
      <c r="E28" s="133"/>
      <c r="F28" s="40">
        <f t="shared" ref="F28:H28" si="2">F22+F27</f>
        <v>8768.1200000000008</v>
      </c>
      <c r="G28" s="40">
        <f t="shared" si="2"/>
        <v>5703.9</v>
      </c>
      <c r="H28" s="40">
        <f t="shared" si="2"/>
        <v>14472.02</v>
      </c>
    </row>
    <row r="29" spans="1:8" ht="45" customHeight="1" x14ac:dyDescent="0.25">
      <c r="A29" s="139" t="s">
        <v>52</v>
      </c>
      <c r="B29" s="140"/>
      <c r="C29" s="140"/>
      <c r="D29" s="140"/>
      <c r="E29" s="141"/>
      <c r="F29" s="40">
        <f t="shared" ref="F29:H29" si="3">F14+F21+F27-F28</f>
        <v>0</v>
      </c>
      <c r="G29" s="40">
        <f t="shared" si="3"/>
        <v>0</v>
      </c>
      <c r="H29" s="40">
        <f t="shared" si="3"/>
        <v>0</v>
      </c>
    </row>
    <row r="30" spans="1:8" ht="15.75" x14ac:dyDescent="0.25">
      <c r="A30" s="41"/>
      <c r="B30" s="42"/>
      <c r="C30" s="42"/>
      <c r="D30" s="42"/>
      <c r="E30" s="42"/>
      <c r="F30" s="42"/>
      <c r="G30" s="42"/>
      <c r="H30" s="42"/>
    </row>
    <row r="31" spans="1:8" ht="15.75" x14ac:dyDescent="0.25">
      <c r="A31" s="142" t="s">
        <v>46</v>
      </c>
      <c r="B31" s="142"/>
      <c r="C31" s="142"/>
      <c r="D31" s="142"/>
      <c r="E31" s="142"/>
      <c r="F31" s="142"/>
      <c r="G31" s="142"/>
      <c r="H31" s="142"/>
    </row>
    <row r="32" spans="1:8" ht="18" x14ac:dyDescent="0.25">
      <c r="A32" s="43"/>
      <c r="B32" s="44"/>
      <c r="C32" s="44"/>
      <c r="D32" s="44"/>
      <c r="E32" s="44"/>
      <c r="F32" s="44"/>
      <c r="G32" s="45"/>
      <c r="H32" s="45"/>
    </row>
    <row r="33" spans="1:8" x14ac:dyDescent="0.25">
      <c r="A33" s="46"/>
      <c r="B33" s="47"/>
      <c r="C33" s="47"/>
      <c r="D33" s="48"/>
      <c r="E33" s="49"/>
      <c r="F33" s="3" t="s">
        <v>56</v>
      </c>
      <c r="G33" s="3" t="s">
        <v>55</v>
      </c>
      <c r="H33" s="3" t="s">
        <v>57</v>
      </c>
    </row>
    <row r="34" spans="1:8" x14ac:dyDescent="0.25">
      <c r="A34" s="136" t="s">
        <v>50</v>
      </c>
      <c r="B34" s="137"/>
      <c r="C34" s="137"/>
      <c r="D34" s="137"/>
      <c r="E34" s="138"/>
      <c r="F34" s="39"/>
      <c r="G34" s="39">
        <f>F37</f>
        <v>0</v>
      </c>
      <c r="H34" s="39">
        <f>G37</f>
        <v>0</v>
      </c>
    </row>
    <row r="35" spans="1:8" ht="28.5" customHeight="1" x14ac:dyDescent="0.25">
      <c r="A35" s="136" t="s">
        <v>53</v>
      </c>
      <c r="B35" s="137"/>
      <c r="C35" s="137"/>
      <c r="D35" s="137"/>
      <c r="E35" s="138"/>
      <c r="F35" s="39">
        <v>0</v>
      </c>
      <c r="G35" s="39">
        <v>0</v>
      </c>
      <c r="H35" s="39">
        <v>0</v>
      </c>
    </row>
    <row r="36" spans="1:8" x14ac:dyDescent="0.25">
      <c r="A36" s="136" t="s">
        <v>54</v>
      </c>
      <c r="B36" s="143"/>
      <c r="C36" s="143"/>
      <c r="D36" s="143"/>
      <c r="E36" s="144"/>
      <c r="F36" s="39">
        <v>0</v>
      </c>
      <c r="G36" s="39">
        <v>0</v>
      </c>
      <c r="H36" s="39">
        <v>0</v>
      </c>
    </row>
    <row r="37" spans="1:8" ht="15" customHeight="1" x14ac:dyDescent="0.25">
      <c r="A37" s="132" t="s">
        <v>51</v>
      </c>
      <c r="B37" s="133"/>
      <c r="C37" s="133"/>
      <c r="D37" s="133"/>
      <c r="E37" s="133"/>
      <c r="F37" s="30">
        <f t="shared" ref="F37:H37" si="4">F34-F35+F36</f>
        <v>0</v>
      </c>
      <c r="G37" s="30">
        <f t="shared" si="4"/>
        <v>0</v>
      </c>
      <c r="H37" s="30">
        <f t="shared" si="4"/>
        <v>0</v>
      </c>
    </row>
    <row r="38" spans="1:8" ht="17.25" customHeight="1" x14ac:dyDescent="0.25"/>
    <row r="39" spans="1:8" x14ac:dyDescent="0.25">
      <c r="A39" s="130"/>
      <c r="B39" s="131"/>
      <c r="C39" s="131"/>
      <c r="D39" s="131"/>
      <c r="E39" s="131"/>
      <c r="F39" s="131"/>
      <c r="G39" s="131"/>
      <c r="H39" s="131"/>
    </row>
    <row r="40" spans="1:8" ht="9" customHeight="1" x14ac:dyDescent="0.25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>
      <selection activeCell="A21" sqref="A21:F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7.5703125" customWidth="1"/>
    <col min="5" max="5" width="23.42578125" customWidth="1"/>
    <col min="6" max="6" width="20.85546875" customWidth="1"/>
  </cols>
  <sheetData>
    <row r="1" spans="1:6" ht="87" customHeight="1" x14ac:dyDescent="0.25">
      <c r="A1" s="134" t="s">
        <v>65</v>
      </c>
      <c r="B1" s="134"/>
      <c r="C1" s="134"/>
      <c r="D1" s="134"/>
    </row>
    <row r="2" spans="1:6" ht="18" customHeight="1" x14ac:dyDescent="0.25">
      <c r="A2" s="4"/>
      <c r="B2" s="4"/>
      <c r="C2" s="4"/>
      <c r="D2" s="4"/>
    </row>
    <row r="3" spans="1:6" ht="15.75" customHeight="1" x14ac:dyDescent="0.25">
      <c r="A3" s="134" t="s">
        <v>131</v>
      </c>
      <c r="B3" s="134"/>
      <c r="C3" s="134"/>
      <c r="D3" s="134"/>
    </row>
    <row r="4" spans="1:6" ht="18" x14ac:dyDescent="0.25">
      <c r="A4" s="4"/>
      <c r="B4" s="4"/>
      <c r="C4" s="4"/>
      <c r="D4" s="5"/>
    </row>
    <row r="5" spans="1:6" ht="18" customHeight="1" x14ac:dyDescent="0.25">
      <c r="A5" s="134" t="s">
        <v>132</v>
      </c>
      <c r="B5" s="134"/>
      <c r="C5" s="134"/>
      <c r="D5" s="134"/>
    </row>
    <row r="6" spans="1:6" ht="18" x14ac:dyDescent="0.25">
      <c r="A6" s="4"/>
      <c r="B6" s="4"/>
      <c r="C6" s="4"/>
      <c r="D6" s="5"/>
    </row>
    <row r="7" spans="1:6" ht="15.75" customHeight="1" x14ac:dyDescent="0.25">
      <c r="A7" s="134" t="s">
        <v>133</v>
      </c>
      <c r="B7" s="134"/>
      <c r="C7" s="134"/>
      <c r="D7" s="134"/>
    </row>
    <row r="8" spans="1:6" ht="18" x14ac:dyDescent="0.25">
      <c r="A8" s="4"/>
      <c r="B8" s="4"/>
      <c r="C8" s="4"/>
      <c r="D8" s="5"/>
    </row>
    <row r="9" spans="1:6" ht="25.5" x14ac:dyDescent="0.25">
      <c r="A9" s="113" t="s">
        <v>5</v>
      </c>
      <c r="B9" s="114" t="s">
        <v>6</v>
      </c>
      <c r="C9" s="114" t="s">
        <v>3</v>
      </c>
      <c r="D9" s="113" t="s">
        <v>67</v>
      </c>
      <c r="E9" s="17" t="s">
        <v>55</v>
      </c>
      <c r="F9" s="17" t="s">
        <v>57</v>
      </c>
    </row>
    <row r="10" spans="1:6" x14ac:dyDescent="0.25">
      <c r="A10" s="115"/>
      <c r="B10" s="116"/>
      <c r="C10" s="117" t="s">
        <v>0</v>
      </c>
      <c r="D10" s="118">
        <v>1363953.51</v>
      </c>
      <c r="E10" s="112">
        <f t="shared" ref="E10:E15" si="0">F10-D10</f>
        <v>145993.29000000004</v>
      </c>
      <c r="F10" s="112">
        <f>F12+F13+F14+F15+F17</f>
        <v>1509946.8</v>
      </c>
    </row>
    <row r="11" spans="1:6" ht="15.75" customHeight="1" x14ac:dyDescent="0.25">
      <c r="A11" s="119">
        <v>6</v>
      </c>
      <c r="B11" s="119"/>
      <c r="C11" s="119" t="s">
        <v>7</v>
      </c>
      <c r="D11" s="57">
        <v>1355185.39</v>
      </c>
      <c r="E11" s="57">
        <f t="shared" si="0"/>
        <v>154761.41000000015</v>
      </c>
      <c r="F11" s="57">
        <v>1509946.8</v>
      </c>
    </row>
    <row r="12" spans="1:6" ht="38.25" x14ac:dyDescent="0.25">
      <c r="A12" s="119"/>
      <c r="B12" s="120">
        <v>63</v>
      </c>
      <c r="C12" s="120" t="s">
        <v>25</v>
      </c>
      <c r="D12" s="57">
        <v>1062825.6200000001</v>
      </c>
      <c r="E12" s="57">
        <f t="shared" si="0"/>
        <v>142475.18999999994</v>
      </c>
      <c r="F12" s="57">
        <v>1205300.81</v>
      </c>
    </row>
    <row r="13" spans="1:6" ht="63.75" x14ac:dyDescent="0.25">
      <c r="A13" s="119"/>
      <c r="B13" s="120">
        <v>65</v>
      </c>
      <c r="C13" s="120" t="s">
        <v>129</v>
      </c>
      <c r="D13" s="57">
        <v>279.18</v>
      </c>
      <c r="E13" s="59">
        <f t="shared" si="0"/>
        <v>220.82</v>
      </c>
      <c r="F13" s="59">
        <v>500</v>
      </c>
    </row>
    <row r="14" spans="1:6" ht="38.25" x14ac:dyDescent="0.25">
      <c r="A14" s="119"/>
      <c r="B14" s="120">
        <v>66</v>
      </c>
      <c r="C14" s="120" t="s">
        <v>130</v>
      </c>
      <c r="D14" s="57">
        <v>1340.16</v>
      </c>
      <c r="E14" s="57">
        <f t="shared" si="0"/>
        <v>1067.28</v>
      </c>
      <c r="F14" s="57">
        <v>2407.44</v>
      </c>
    </row>
    <row r="15" spans="1:6" ht="38.25" x14ac:dyDescent="0.25">
      <c r="A15" s="10"/>
      <c r="B15" s="10">
        <v>67</v>
      </c>
      <c r="C15" s="120" t="s">
        <v>26</v>
      </c>
      <c r="D15" s="57">
        <v>290740.43</v>
      </c>
      <c r="E15" s="57">
        <f t="shared" si="0"/>
        <v>-3473.8999999999651</v>
      </c>
      <c r="F15" s="57">
        <v>287266.53000000003</v>
      </c>
    </row>
    <row r="16" spans="1:6" x14ac:dyDescent="0.25">
      <c r="A16" s="23">
        <v>9</v>
      </c>
      <c r="B16" s="10"/>
      <c r="C16" s="120"/>
      <c r="D16" s="57"/>
      <c r="E16" s="57"/>
      <c r="F16" s="57"/>
    </row>
    <row r="17" spans="1:6" ht="26.25" customHeight="1" x14ac:dyDescent="0.25">
      <c r="A17" s="10"/>
      <c r="B17" s="10">
        <v>92</v>
      </c>
      <c r="C17" s="120" t="s">
        <v>134</v>
      </c>
      <c r="D17" s="57">
        <v>8768.1200000000008</v>
      </c>
      <c r="E17" s="57">
        <f>F17-D17</f>
        <v>5703.9</v>
      </c>
      <c r="F17" s="57">
        <v>14472.02</v>
      </c>
    </row>
    <row r="18" spans="1:6" ht="26.25" customHeight="1" x14ac:dyDescent="0.25">
      <c r="A18" s="121"/>
      <c r="B18" s="121"/>
      <c r="C18" s="122"/>
      <c r="D18" s="123"/>
      <c r="E18" s="124"/>
      <c r="F18" s="124"/>
    </row>
    <row r="19" spans="1:6" ht="15.75" x14ac:dyDescent="0.25">
      <c r="A19" s="134" t="s">
        <v>60</v>
      </c>
      <c r="B19" s="152"/>
      <c r="C19" s="152"/>
      <c r="D19" s="152"/>
    </row>
    <row r="20" spans="1:6" ht="18" x14ac:dyDescent="0.25">
      <c r="A20" s="4"/>
      <c r="B20" s="4"/>
      <c r="C20" s="4"/>
      <c r="D20" s="5"/>
    </row>
    <row r="21" spans="1:6" ht="25.5" x14ac:dyDescent="0.25">
      <c r="A21" s="113" t="s">
        <v>5</v>
      </c>
      <c r="B21" s="114" t="s">
        <v>6</v>
      </c>
      <c r="C21" s="114" t="s">
        <v>8</v>
      </c>
      <c r="D21" s="113" t="s">
        <v>67</v>
      </c>
      <c r="E21" s="113" t="s">
        <v>55</v>
      </c>
      <c r="F21" s="113" t="s">
        <v>57</v>
      </c>
    </row>
    <row r="22" spans="1:6" x14ac:dyDescent="0.25">
      <c r="A22" s="115"/>
      <c r="B22" s="116"/>
      <c r="C22" s="117" t="s">
        <v>1</v>
      </c>
      <c r="D22" s="118">
        <v>1363953.51</v>
      </c>
      <c r="E22" s="118">
        <f t="shared" ref="E22:E29" si="1">F22-D22</f>
        <v>145993.29000000004</v>
      </c>
      <c r="F22" s="112">
        <f>F23+F27</f>
        <v>1509946.8</v>
      </c>
    </row>
    <row r="23" spans="1:6" ht="15.75" customHeight="1" x14ac:dyDescent="0.25">
      <c r="A23" s="119">
        <v>3</v>
      </c>
      <c r="B23" s="119"/>
      <c r="C23" s="119" t="s">
        <v>9</v>
      </c>
      <c r="D23" s="57">
        <v>1331872.83</v>
      </c>
      <c r="E23" s="57">
        <f t="shared" si="1"/>
        <v>137619.03000000003</v>
      </c>
      <c r="F23" s="57">
        <v>1469491.86</v>
      </c>
    </row>
    <row r="24" spans="1:6" ht="15.75" customHeight="1" x14ac:dyDescent="0.25">
      <c r="A24" s="119"/>
      <c r="B24" s="120">
        <v>31</v>
      </c>
      <c r="C24" s="120" t="s">
        <v>10</v>
      </c>
      <c r="D24" s="57">
        <v>933283.8</v>
      </c>
      <c r="E24" s="57">
        <f t="shared" si="1"/>
        <v>122393.56000000006</v>
      </c>
      <c r="F24" s="57">
        <v>1055677.3600000001</v>
      </c>
    </row>
    <row r="25" spans="1:6" x14ac:dyDescent="0.25">
      <c r="A25" s="10"/>
      <c r="B25" s="10">
        <v>32</v>
      </c>
      <c r="C25" s="10" t="s">
        <v>20</v>
      </c>
      <c r="D25" s="57">
        <v>398589.03</v>
      </c>
      <c r="E25" s="57">
        <f t="shared" si="1"/>
        <v>15225.469999999972</v>
      </c>
      <c r="F25" s="57">
        <v>413814.5</v>
      </c>
    </row>
    <row r="26" spans="1:6" x14ac:dyDescent="0.25">
      <c r="A26" s="10"/>
      <c r="B26" s="10">
        <v>38</v>
      </c>
      <c r="C26" s="10" t="s">
        <v>135</v>
      </c>
      <c r="D26" s="106">
        <v>0</v>
      </c>
      <c r="E26" s="106">
        <f t="shared" si="1"/>
        <v>0</v>
      </c>
      <c r="F26" s="106">
        <v>0</v>
      </c>
    </row>
    <row r="27" spans="1:6" ht="25.5" x14ac:dyDescent="0.25">
      <c r="A27" s="12">
        <v>4</v>
      </c>
      <c r="B27" s="125"/>
      <c r="C27" s="126" t="s">
        <v>11</v>
      </c>
      <c r="D27" s="55">
        <v>32080.68</v>
      </c>
      <c r="E27" s="55">
        <f t="shared" si="1"/>
        <v>8374.260000000002</v>
      </c>
      <c r="F27" s="55">
        <f>F28+F29</f>
        <v>40454.94</v>
      </c>
    </row>
    <row r="28" spans="1:6" ht="38.25" x14ac:dyDescent="0.25">
      <c r="A28" s="120"/>
      <c r="B28" s="120">
        <v>42</v>
      </c>
      <c r="C28" s="127" t="s">
        <v>27</v>
      </c>
      <c r="D28" s="57">
        <v>28259.42</v>
      </c>
      <c r="E28" s="57">
        <f t="shared" si="1"/>
        <v>8374.260000000002</v>
      </c>
      <c r="F28" s="57">
        <v>36633.68</v>
      </c>
    </row>
    <row r="29" spans="1:6" ht="25.5" x14ac:dyDescent="0.25">
      <c r="A29" s="120"/>
      <c r="B29" s="120">
        <v>45</v>
      </c>
      <c r="C29" s="127" t="s">
        <v>97</v>
      </c>
      <c r="D29" s="57">
        <v>3821.26</v>
      </c>
      <c r="E29" s="57">
        <f t="shared" si="1"/>
        <v>0</v>
      </c>
      <c r="F29" s="57">
        <v>3821.26</v>
      </c>
    </row>
  </sheetData>
  <mergeCells count="5">
    <mergeCell ref="A19:D19"/>
    <mergeCell ref="A1:D1"/>
    <mergeCell ref="A3:D3"/>
    <mergeCell ref="A5:D5"/>
    <mergeCell ref="A7:D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opLeftCell="A9" workbookViewId="0">
      <selection activeCell="A25" sqref="A25:D36"/>
    </sheetView>
  </sheetViews>
  <sheetFormatPr defaultRowHeight="15" x14ac:dyDescent="0.25"/>
  <cols>
    <col min="1" max="4" width="25.28515625" customWidth="1"/>
    <col min="7" max="8" width="9.140625" customWidth="1"/>
  </cols>
  <sheetData>
    <row r="1" spans="1:4" ht="42" customHeight="1" x14ac:dyDescent="0.25">
      <c r="A1" s="134" t="s">
        <v>65</v>
      </c>
      <c r="B1" s="134"/>
      <c r="C1" s="134"/>
      <c r="D1" s="134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134" t="s">
        <v>17</v>
      </c>
      <c r="B3" s="134"/>
      <c r="C3" s="134"/>
      <c r="D3" s="134"/>
    </row>
    <row r="4" spans="1:4" ht="18" x14ac:dyDescent="0.25">
      <c r="B4" s="4"/>
      <c r="C4" s="4"/>
      <c r="D4" s="5"/>
    </row>
    <row r="5" spans="1:4" ht="18" customHeight="1" x14ac:dyDescent="0.25">
      <c r="A5" s="134" t="s">
        <v>4</v>
      </c>
      <c r="B5" s="134"/>
      <c r="C5" s="134"/>
      <c r="D5" s="134"/>
    </row>
    <row r="6" spans="1:4" ht="18" x14ac:dyDescent="0.25">
      <c r="A6" s="4"/>
      <c r="B6" s="4"/>
      <c r="C6" s="4"/>
      <c r="D6" s="5"/>
    </row>
    <row r="7" spans="1:4" ht="15.75" customHeight="1" x14ac:dyDescent="0.25">
      <c r="A7" s="134" t="s">
        <v>62</v>
      </c>
      <c r="B7" s="134"/>
      <c r="C7" s="134"/>
      <c r="D7" s="134"/>
    </row>
    <row r="8" spans="1:4" ht="18" x14ac:dyDescent="0.25">
      <c r="A8" s="4"/>
      <c r="B8" s="4"/>
      <c r="C8" s="4"/>
      <c r="D8" s="5"/>
    </row>
    <row r="9" spans="1:4" x14ac:dyDescent="0.25">
      <c r="A9" s="17" t="s">
        <v>35</v>
      </c>
      <c r="B9" s="17" t="s">
        <v>56</v>
      </c>
      <c r="C9" s="17" t="s">
        <v>55</v>
      </c>
      <c r="D9" s="17" t="s">
        <v>57</v>
      </c>
    </row>
    <row r="10" spans="1:4" x14ac:dyDescent="0.25">
      <c r="A10" s="107" t="s">
        <v>0</v>
      </c>
      <c r="B10" s="112">
        <v>1363953.51</v>
      </c>
      <c r="C10" s="112">
        <f t="shared" ref="C10:C20" si="0">D10-B10</f>
        <v>145993.2899999998</v>
      </c>
      <c r="D10" s="112">
        <f>D11+D12+D13+D14+D15+D16+D17+D18+D19+D20</f>
        <v>1509946.7999999998</v>
      </c>
    </row>
    <row r="11" spans="1:4" x14ac:dyDescent="0.25">
      <c r="A11" s="108" t="s">
        <v>119</v>
      </c>
      <c r="B11" s="57">
        <v>8567.39</v>
      </c>
      <c r="C11" s="57">
        <f t="shared" si="0"/>
        <v>-3154.9399999999996</v>
      </c>
      <c r="D11" s="57">
        <v>5412.45</v>
      </c>
    </row>
    <row r="12" spans="1:4" x14ac:dyDescent="0.25">
      <c r="A12" s="108" t="s">
        <v>126</v>
      </c>
      <c r="B12" s="57">
        <v>7895.46</v>
      </c>
      <c r="C12" s="57">
        <f t="shared" si="0"/>
        <v>-5584.5300000000007</v>
      </c>
      <c r="D12" s="57">
        <v>2310.9299999999998</v>
      </c>
    </row>
    <row r="13" spans="1:4" x14ac:dyDescent="0.25">
      <c r="A13" s="108" t="s">
        <v>61</v>
      </c>
      <c r="B13" s="57">
        <v>1290.1600000000001</v>
      </c>
      <c r="C13" s="57">
        <f t="shared" si="0"/>
        <v>1067.28</v>
      </c>
      <c r="D13" s="57">
        <v>2357.44</v>
      </c>
    </row>
    <row r="14" spans="1:4" ht="25.5" x14ac:dyDescent="0.25">
      <c r="A14" s="110" t="s">
        <v>120</v>
      </c>
      <c r="B14" s="106">
        <v>279.18</v>
      </c>
      <c r="C14" s="59">
        <f t="shared" si="0"/>
        <v>220.82</v>
      </c>
      <c r="D14" s="59">
        <v>500</v>
      </c>
    </row>
    <row r="15" spans="1:4" x14ac:dyDescent="0.25">
      <c r="A15" s="111" t="s">
        <v>127</v>
      </c>
      <c r="B15" s="57">
        <v>8768.1200000000008</v>
      </c>
      <c r="C15" s="57">
        <f t="shared" si="0"/>
        <v>5703.9</v>
      </c>
      <c r="D15" s="57">
        <v>14472.02</v>
      </c>
    </row>
    <row r="16" spans="1:4" ht="25.5" x14ac:dyDescent="0.25">
      <c r="A16" s="109" t="s">
        <v>128</v>
      </c>
      <c r="B16" s="57">
        <v>267833.93</v>
      </c>
      <c r="C16" s="57">
        <f t="shared" si="0"/>
        <v>11709.22000000003</v>
      </c>
      <c r="D16" s="57">
        <v>279543.15000000002</v>
      </c>
    </row>
    <row r="17" spans="1:4" x14ac:dyDescent="0.25">
      <c r="A17" s="108" t="s">
        <v>121</v>
      </c>
      <c r="B17" s="57">
        <v>1058802.6200000001</v>
      </c>
      <c r="C17" s="57">
        <f t="shared" si="0"/>
        <v>115373.56999999983</v>
      </c>
      <c r="D17" s="57">
        <v>1174176.19</v>
      </c>
    </row>
    <row r="18" spans="1:4" x14ac:dyDescent="0.25">
      <c r="A18" s="109" t="s">
        <v>122</v>
      </c>
      <c r="B18" s="57">
        <v>5148.49</v>
      </c>
      <c r="C18" s="57">
        <f t="shared" si="0"/>
        <v>0</v>
      </c>
      <c r="D18" s="57">
        <v>5148.49</v>
      </c>
    </row>
    <row r="19" spans="1:4" x14ac:dyDescent="0.25">
      <c r="A19" s="109" t="s">
        <v>123</v>
      </c>
      <c r="B19" s="57">
        <v>5318.16</v>
      </c>
      <c r="C19" s="57">
        <f t="shared" si="0"/>
        <v>20657.97</v>
      </c>
      <c r="D19" s="57">
        <v>25976.13</v>
      </c>
    </row>
    <row r="20" spans="1:4" x14ac:dyDescent="0.25">
      <c r="A20" s="109" t="s">
        <v>124</v>
      </c>
      <c r="B20" s="59">
        <v>50</v>
      </c>
      <c r="C20" s="59">
        <f t="shared" si="0"/>
        <v>0</v>
      </c>
      <c r="D20" s="59">
        <v>50</v>
      </c>
    </row>
    <row r="23" spans="1:4" ht="15.75" customHeight="1" x14ac:dyDescent="0.25">
      <c r="A23" s="134" t="s">
        <v>63</v>
      </c>
      <c r="B23" s="134"/>
      <c r="C23" s="134"/>
      <c r="D23" s="134"/>
    </row>
    <row r="24" spans="1:4" ht="18" x14ac:dyDescent="0.25">
      <c r="A24" s="4"/>
      <c r="B24" s="4"/>
      <c r="C24" s="4"/>
      <c r="D24" s="5"/>
    </row>
    <row r="25" spans="1:4" x14ac:dyDescent="0.25">
      <c r="A25" s="17" t="s">
        <v>35</v>
      </c>
      <c r="B25" s="17" t="s">
        <v>56</v>
      </c>
      <c r="C25" s="17" t="s">
        <v>55</v>
      </c>
      <c r="D25" s="17" t="s">
        <v>57</v>
      </c>
    </row>
    <row r="26" spans="1:4" x14ac:dyDescent="0.25">
      <c r="A26" s="107" t="s">
        <v>1</v>
      </c>
      <c r="B26" s="112">
        <v>1363953.51</v>
      </c>
      <c r="C26" s="112">
        <f t="shared" ref="C26:C36" si="1">D26-B26</f>
        <v>145993.2899999998</v>
      </c>
      <c r="D26" s="112">
        <f>D27+D28+D29+D30+D31+D32+D33+D34+D35+D36</f>
        <v>1509946.7999999998</v>
      </c>
    </row>
    <row r="27" spans="1:4" x14ac:dyDescent="0.25">
      <c r="A27" s="108" t="s">
        <v>119</v>
      </c>
      <c r="B27" s="57">
        <v>8567.39</v>
      </c>
      <c r="C27" s="57">
        <f t="shared" si="1"/>
        <v>-3154.9399999999996</v>
      </c>
      <c r="D27" s="57">
        <v>5412.45</v>
      </c>
    </row>
    <row r="28" spans="1:4" x14ac:dyDescent="0.25">
      <c r="A28" s="108" t="s">
        <v>126</v>
      </c>
      <c r="B28" s="57">
        <v>7895.46</v>
      </c>
      <c r="C28" s="57">
        <f t="shared" si="1"/>
        <v>-5584.5300000000007</v>
      </c>
      <c r="D28" s="57">
        <v>2310.9299999999998</v>
      </c>
    </row>
    <row r="29" spans="1:4" x14ac:dyDescent="0.25">
      <c r="A29" s="108" t="s">
        <v>61</v>
      </c>
      <c r="B29" s="57">
        <v>1290.1600000000001</v>
      </c>
      <c r="C29" s="57">
        <f t="shared" si="1"/>
        <v>1067.28</v>
      </c>
      <c r="D29" s="57">
        <v>2357.44</v>
      </c>
    </row>
    <row r="30" spans="1:4" ht="25.5" x14ac:dyDescent="0.25">
      <c r="A30" s="110" t="s">
        <v>120</v>
      </c>
      <c r="B30" s="106">
        <v>279.18</v>
      </c>
      <c r="C30" s="59">
        <f t="shared" si="1"/>
        <v>220.82</v>
      </c>
      <c r="D30" s="59">
        <v>500</v>
      </c>
    </row>
    <row r="31" spans="1:4" x14ac:dyDescent="0.25">
      <c r="A31" s="111" t="s">
        <v>127</v>
      </c>
      <c r="B31" s="57">
        <v>8768.1200000000008</v>
      </c>
      <c r="C31" s="57">
        <f t="shared" si="1"/>
        <v>5703.9</v>
      </c>
      <c r="D31" s="57">
        <v>14472.02</v>
      </c>
    </row>
    <row r="32" spans="1:4" ht="25.5" x14ac:dyDescent="0.25">
      <c r="A32" s="109" t="s">
        <v>128</v>
      </c>
      <c r="B32" s="57">
        <v>267833.93</v>
      </c>
      <c r="C32" s="57">
        <f t="shared" si="1"/>
        <v>11709.22000000003</v>
      </c>
      <c r="D32" s="57">
        <v>279543.15000000002</v>
      </c>
    </row>
    <row r="33" spans="1:4" x14ac:dyDescent="0.25">
      <c r="A33" s="108" t="s">
        <v>121</v>
      </c>
      <c r="B33" s="57">
        <v>1058802.6200000001</v>
      </c>
      <c r="C33" s="57">
        <f t="shared" si="1"/>
        <v>115373.56999999983</v>
      </c>
      <c r="D33" s="57">
        <v>1174176.19</v>
      </c>
    </row>
    <row r="34" spans="1:4" x14ac:dyDescent="0.25">
      <c r="A34" s="109" t="s">
        <v>122</v>
      </c>
      <c r="B34" s="57">
        <v>5148.49</v>
      </c>
      <c r="C34" s="57">
        <f t="shared" si="1"/>
        <v>0</v>
      </c>
      <c r="D34" s="57">
        <v>5148.49</v>
      </c>
    </row>
    <row r="35" spans="1:4" x14ac:dyDescent="0.25">
      <c r="A35" s="109" t="s">
        <v>123</v>
      </c>
      <c r="B35" s="57">
        <v>5318.16</v>
      </c>
      <c r="C35" s="57">
        <f t="shared" si="1"/>
        <v>20657.97</v>
      </c>
      <c r="D35" s="57">
        <v>25976.13</v>
      </c>
    </row>
    <row r="36" spans="1:4" x14ac:dyDescent="0.25">
      <c r="A36" s="109" t="s">
        <v>124</v>
      </c>
      <c r="B36" s="59">
        <v>50</v>
      </c>
      <c r="C36" s="59">
        <f t="shared" si="1"/>
        <v>0</v>
      </c>
      <c r="D36" s="59">
        <v>50</v>
      </c>
    </row>
  </sheetData>
  <mergeCells count="5">
    <mergeCell ref="A23:D23"/>
    <mergeCell ref="A1:D1"/>
    <mergeCell ref="A3:D3"/>
    <mergeCell ref="A5:D5"/>
    <mergeCell ref="A7:D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opLeftCell="A4" workbookViewId="0">
      <selection activeCell="B26" sqref="B26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134" t="s">
        <v>59</v>
      </c>
      <c r="B1" s="134"/>
      <c r="C1" s="134"/>
      <c r="D1" s="134"/>
    </row>
    <row r="2" spans="1:4" ht="18" customHeight="1" x14ac:dyDescent="0.25">
      <c r="A2" s="4"/>
      <c r="B2" s="4"/>
      <c r="C2" s="4"/>
      <c r="D2" s="4"/>
    </row>
    <row r="3" spans="1:4" ht="15.75" x14ac:dyDescent="0.25">
      <c r="A3" s="134" t="s">
        <v>17</v>
      </c>
      <c r="B3" s="134"/>
      <c r="C3" s="134"/>
      <c r="D3" s="147"/>
    </row>
    <row r="4" spans="1:4" ht="18" x14ac:dyDescent="0.25">
      <c r="A4" s="4"/>
      <c r="B4" s="4"/>
      <c r="C4" s="4"/>
      <c r="D4" s="5"/>
    </row>
    <row r="5" spans="1:4" ht="18" customHeight="1" x14ac:dyDescent="0.25">
      <c r="A5" s="134" t="s">
        <v>4</v>
      </c>
      <c r="B5" s="135"/>
      <c r="C5" s="135"/>
      <c r="D5" s="135"/>
    </row>
    <row r="6" spans="1:4" ht="18" x14ac:dyDescent="0.25">
      <c r="A6" s="4"/>
      <c r="B6" s="4"/>
      <c r="C6" s="4"/>
      <c r="D6" s="5"/>
    </row>
    <row r="7" spans="1:4" ht="15.75" x14ac:dyDescent="0.25">
      <c r="A7" s="134" t="s">
        <v>12</v>
      </c>
      <c r="B7" s="152"/>
      <c r="C7" s="152"/>
      <c r="D7" s="152"/>
    </row>
    <row r="8" spans="1:4" ht="18" x14ac:dyDescent="0.25">
      <c r="A8" s="4"/>
      <c r="B8" s="4"/>
      <c r="C8" s="4"/>
      <c r="D8" s="5"/>
    </row>
    <row r="9" spans="1:4" x14ac:dyDescent="0.25">
      <c r="A9" s="17" t="s">
        <v>35</v>
      </c>
      <c r="B9" s="17" t="s">
        <v>56</v>
      </c>
      <c r="C9" s="17" t="s">
        <v>55</v>
      </c>
      <c r="D9" s="17" t="s">
        <v>57</v>
      </c>
    </row>
    <row r="10" spans="1:4" ht="15.75" customHeight="1" x14ac:dyDescent="0.25">
      <c r="A10" s="9" t="s">
        <v>13</v>
      </c>
      <c r="B10" s="103">
        <v>1363953.51</v>
      </c>
      <c r="C10" s="104">
        <v>145993.29</v>
      </c>
      <c r="D10" s="104">
        <v>1509946.8</v>
      </c>
    </row>
    <row r="11" spans="1:4" ht="15.75" customHeight="1" x14ac:dyDescent="0.25">
      <c r="A11" s="9" t="s">
        <v>136</v>
      </c>
      <c r="B11" s="55">
        <v>1363953.51</v>
      </c>
      <c r="C11" s="104">
        <v>145993.29</v>
      </c>
      <c r="D11" s="104">
        <v>1509946.8</v>
      </c>
    </row>
    <row r="12" spans="1:4" x14ac:dyDescent="0.25">
      <c r="A12" s="15" t="s">
        <v>137</v>
      </c>
      <c r="B12" s="57">
        <v>1340373.95</v>
      </c>
      <c r="C12" s="102">
        <v>134964.57</v>
      </c>
      <c r="D12" s="102">
        <f>D11-D13</f>
        <v>1475338.52</v>
      </c>
    </row>
    <row r="13" spans="1:4" x14ac:dyDescent="0.25">
      <c r="A13" s="14" t="s">
        <v>138</v>
      </c>
      <c r="B13" s="57">
        <v>23579.56</v>
      </c>
      <c r="C13" s="102">
        <v>11028.72</v>
      </c>
      <c r="D13" s="102">
        <v>34608.28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opLeftCell="A4" workbookViewId="0">
      <selection activeCell="F13" sqref="F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134" t="s">
        <v>58</v>
      </c>
      <c r="B1" s="134"/>
      <c r="C1" s="134"/>
      <c r="D1" s="134"/>
      <c r="E1" s="134"/>
      <c r="F1" s="13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34" t="s">
        <v>17</v>
      </c>
      <c r="B3" s="134"/>
      <c r="C3" s="134"/>
      <c r="D3" s="134"/>
      <c r="E3" s="134"/>
      <c r="F3" s="134"/>
    </row>
    <row r="4" spans="1:6" ht="18" x14ac:dyDescent="0.25">
      <c r="A4" s="4"/>
      <c r="B4" s="4"/>
      <c r="C4" s="4"/>
      <c r="D4" s="4"/>
      <c r="E4" s="4"/>
      <c r="F4" s="5"/>
    </row>
    <row r="5" spans="1:6" ht="18" customHeight="1" x14ac:dyDescent="0.25">
      <c r="A5" s="134" t="s">
        <v>40</v>
      </c>
      <c r="B5" s="134"/>
      <c r="C5" s="134"/>
      <c r="D5" s="134"/>
      <c r="E5" s="134"/>
      <c r="F5" s="134"/>
    </row>
    <row r="6" spans="1:6" ht="18" x14ac:dyDescent="0.25">
      <c r="A6" s="4"/>
      <c r="B6" s="4"/>
      <c r="C6" s="4"/>
      <c r="D6" s="4"/>
      <c r="E6" s="4"/>
      <c r="F6" s="5"/>
    </row>
    <row r="7" spans="1:6" x14ac:dyDescent="0.25">
      <c r="A7" s="17" t="s">
        <v>5</v>
      </c>
      <c r="B7" s="16" t="s">
        <v>6</v>
      </c>
      <c r="C7" s="16" t="s">
        <v>28</v>
      </c>
      <c r="D7" s="17" t="s">
        <v>56</v>
      </c>
      <c r="E7" s="17" t="s">
        <v>55</v>
      </c>
      <c r="F7" s="17" t="s">
        <v>57</v>
      </c>
    </row>
    <row r="8" spans="1:6" x14ac:dyDescent="0.25">
      <c r="A8" s="33"/>
      <c r="B8" s="34"/>
      <c r="C8" s="32" t="s">
        <v>42</v>
      </c>
      <c r="D8" s="50">
        <v>0</v>
      </c>
      <c r="E8" s="50">
        <v>0</v>
      </c>
      <c r="F8" s="50">
        <v>0</v>
      </c>
    </row>
    <row r="9" spans="1:6" ht="25.5" x14ac:dyDescent="0.25">
      <c r="A9" s="9">
        <v>8</v>
      </c>
      <c r="B9" s="9"/>
      <c r="C9" s="9" t="s">
        <v>14</v>
      </c>
      <c r="D9" s="51"/>
      <c r="E9" s="51"/>
      <c r="F9" s="51"/>
    </row>
    <row r="10" spans="1:6" x14ac:dyDescent="0.25">
      <c r="A10" s="9"/>
      <c r="B10" s="13">
        <v>84</v>
      </c>
      <c r="C10" s="13" t="s">
        <v>21</v>
      </c>
      <c r="D10" s="51"/>
      <c r="E10" s="51"/>
      <c r="F10" s="51"/>
    </row>
    <row r="11" spans="1:6" x14ac:dyDescent="0.25">
      <c r="A11" s="9"/>
      <c r="B11" s="13"/>
      <c r="C11" s="35"/>
      <c r="D11" s="51"/>
      <c r="E11" s="51"/>
      <c r="F11" s="51"/>
    </row>
    <row r="12" spans="1:6" x14ac:dyDescent="0.25">
      <c r="A12" s="9"/>
      <c r="B12" s="13"/>
      <c r="C12" s="32" t="s">
        <v>45</v>
      </c>
      <c r="D12" s="51">
        <v>0</v>
      </c>
      <c r="E12" s="51">
        <v>0</v>
      </c>
      <c r="F12" s="51">
        <v>0</v>
      </c>
    </row>
    <row r="13" spans="1:6" ht="25.5" x14ac:dyDescent="0.25">
      <c r="A13" s="12">
        <v>5</v>
      </c>
      <c r="B13" s="12"/>
      <c r="C13" s="21" t="s">
        <v>15</v>
      </c>
      <c r="D13" s="51"/>
      <c r="E13" s="51"/>
      <c r="F13" s="51"/>
    </row>
    <row r="14" spans="1:6" ht="25.5" x14ac:dyDescent="0.25">
      <c r="A14" s="13"/>
      <c r="B14" s="13">
        <v>54</v>
      </c>
      <c r="C14" s="22" t="s">
        <v>22</v>
      </c>
      <c r="D14" s="51"/>
      <c r="E14" s="51"/>
      <c r="F14" s="51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L6" sqref="L6"/>
    </sheetView>
  </sheetViews>
  <sheetFormatPr defaultRowHeight="15" x14ac:dyDescent="0.25"/>
  <cols>
    <col min="1" max="4" width="25.28515625" customWidth="1"/>
  </cols>
  <sheetData>
    <row r="1" spans="1:4" ht="42" customHeight="1" x14ac:dyDescent="0.25">
      <c r="A1" s="134" t="s">
        <v>65</v>
      </c>
      <c r="B1" s="134"/>
      <c r="C1" s="134"/>
      <c r="D1" s="134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134" t="s">
        <v>17</v>
      </c>
      <c r="B3" s="134"/>
      <c r="C3" s="134"/>
      <c r="D3" s="134"/>
    </row>
    <row r="4" spans="1:4" ht="18" x14ac:dyDescent="0.25">
      <c r="A4" s="4"/>
      <c r="B4" s="4"/>
      <c r="C4" s="4"/>
      <c r="D4" s="5"/>
    </row>
    <row r="5" spans="1:4" ht="18" customHeight="1" x14ac:dyDescent="0.25">
      <c r="A5" s="134" t="s">
        <v>41</v>
      </c>
      <c r="B5" s="134"/>
      <c r="C5" s="134"/>
      <c r="D5" s="134"/>
    </row>
    <row r="6" spans="1:4" ht="18" x14ac:dyDescent="0.25">
      <c r="A6" s="4"/>
      <c r="B6" s="4"/>
      <c r="C6" s="4"/>
      <c r="D6" s="5"/>
    </row>
    <row r="7" spans="1:4" x14ac:dyDescent="0.25">
      <c r="A7" s="16" t="s">
        <v>35</v>
      </c>
      <c r="B7" s="17" t="s">
        <v>56</v>
      </c>
      <c r="C7" s="17" t="s">
        <v>55</v>
      </c>
      <c r="D7" s="17" t="s">
        <v>57</v>
      </c>
    </row>
    <row r="8" spans="1:4" x14ac:dyDescent="0.25">
      <c r="A8" s="9" t="s">
        <v>42</v>
      </c>
      <c r="B8" s="8">
        <v>0</v>
      </c>
      <c r="C8" s="8">
        <v>0</v>
      </c>
      <c r="D8" s="8">
        <v>0</v>
      </c>
    </row>
    <row r="9" spans="1:4" ht="25.5" x14ac:dyDescent="0.25">
      <c r="A9" s="9" t="s">
        <v>43</v>
      </c>
      <c r="B9" s="8"/>
      <c r="C9" s="8"/>
      <c r="D9" s="8"/>
    </row>
    <row r="10" spans="1:4" ht="25.5" x14ac:dyDescent="0.25">
      <c r="A10" s="15" t="s">
        <v>44</v>
      </c>
      <c r="B10" s="8"/>
      <c r="C10" s="8"/>
      <c r="D10" s="8"/>
    </row>
    <row r="11" spans="1:4" x14ac:dyDescent="0.25">
      <c r="A11" s="15"/>
      <c r="B11" s="8"/>
      <c r="C11" s="8"/>
      <c r="D11" s="8"/>
    </row>
    <row r="12" spans="1:4" x14ac:dyDescent="0.25">
      <c r="A12" s="9" t="s">
        <v>45</v>
      </c>
      <c r="B12" s="8">
        <v>0</v>
      </c>
      <c r="C12" s="8">
        <v>0</v>
      </c>
      <c r="D12" s="8">
        <v>0</v>
      </c>
    </row>
    <row r="13" spans="1:4" x14ac:dyDescent="0.25">
      <c r="A13" s="21" t="s">
        <v>36</v>
      </c>
      <c r="B13" s="8"/>
      <c r="C13" s="8"/>
      <c r="D13" s="8"/>
    </row>
    <row r="14" spans="1:4" x14ac:dyDescent="0.25">
      <c r="A14" s="11" t="s">
        <v>37</v>
      </c>
      <c r="B14" s="8"/>
      <c r="C14" s="8"/>
      <c r="D14" s="8"/>
    </row>
    <row r="15" spans="1:4" x14ac:dyDescent="0.25">
      <c r="A15" s="21" t="s">
        <v>38</v>
      </c>
      <c r="B15" s="8"/>
      <c r="C15" s="8"/>
      <c r="D15" s="8"/>
    </row>
    <row r="16" spans="1:4" x14ac:dyDescent="0.25">
      <c r="A16" s="11" t="s">
        <v>39</v>
      </c>
      <c r="B16" s="8"/>
      <c r="C16" s="8"/>
      <c r="D16" s="8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workbookViewId="0">
      <selection activeCell="F80" sqref="F8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0.28515625" customWidth="1"/>
    <col min="4" max="4" width="30" customWidth="1"/>
    <col min="5" max="5" width="25.28515625" customWidth="1"/>
    <col min="6" max="6" width="26.7109375" customWidth="1"/>
    <col min="7" max="7" width="19.85546875" customWidth="1"/>
    <col min="8" max="8" width="29.140625" customWidth="1"/>
  </cols>
  <sheetData>
    <row r="1" spans="1:8" ht="42" customHeight="1" x14ac:dyDescent="0.25">
      <c r="A1" s="134" t="s">
        <v>64</v>
      </c>
      <c r="B1" s="134"/>
      <c r="C1" s="134"/>
      <c r="D1" s="134"/>
      <c r="E1" s="134"/>
    </row>
    <row r="2" spans="1:8" ht="18" x14ac:dyDescent="0.25">
      <c r="A2" s="4"/>
      <c r="B2" s="4"/>
      <c r="C2" s="4"/>
      <c r="D2" s="4"/>
      <c r="E2" s="5"/>
    </row>
    <row r="3" spans="1:8" ht="18" customHeight="1" x14ac:dyDescent="0.25">
      <c r="A3" s="134" t="s">
        <v>16</v>
      </c>
      <c r="B3" s="135"/>
      <c r="C3" s="135"/>
      <c r="D3" s="135"/>
      <c r="E3" s="135"/>
    </row>
    <row r="4" spans="1:8" ht="18" x14ac:dyDescent="0.25">
      <c r="A4" s="4"/>
      <c r="B4" s="4"/>
      <c r="C4" s="4"/>
      <c r="D4" s="4"/>
      <c r="E4" s="5"/>
    </row>
    <row r="5" spans="1:8" ht="15.75" x14ac:dyDescent="0.25">
      <c r="A5" s="187" t="s">
        <v>18</v>
      </c>
      <c r="B5" s="188"/>
      <c r="C5" s="189"/>
      <c r="D5" s="52" t="s">
        <v>19</v>
      </c>
      <c r="E5" s="86" t="s">
        <v>67</v>
      </c>
      <c r="F5" s="87" t="s">
        <v>114</v>
      </c>
      <c r="G5" s="87" t="s">
        <v>125</v>
      </c>
    </row>
    <row r="6" spans="1:8" ht="15.75" x14ac:dyDescent="0.25">
      <c r="A6" s="190" t="s">
        <v>68</v>
      </c>
      <c r="B6" s="191"/>
      <c r="C6" s="191"/>
      <c r="D6" s="191"/>
      <c r="E6" s="88">
        <v>1363953.51</v>
      </c>
      <c r="F6" s="89">
        <f>G6-E6</f>
        <v>145993.29000000004</v>
      </c>
      <c r="G6" s="89">
        <v>1509946.8</v>
      </c>
    </row>
    <row r="7" spans="1:8" x14ac:dyDescent="0.25">
      <c r="A7" s="185"/>
      <c r="B7" s="186"/>
      <c r="C7" s="186"/>
      <c r="D7" s="53"/>
      <c r="E7" s="94"/>
      <c r="F7" s="76"/>
      <c r="G7" s="76"/>
    </row>
    <row r="8" spans="1:8" x14ac:dyDescent="0.25">
      <c r="A8" s="192" t="s">
        <v>69</v>
      </c>
      <c r="B8" s="193"/>
      <c r="C8" s="194"/>
      <c r="D8" s="54" t="s">
        <v>70</v>
      </c>
      <c r="E8" s="73">
        <v>1248175.7</v>
      </c>
      <c r="F8" s="79">
        <f>G8-E8</f>
        <v>131091.65000000014</v>
      </c>
      <c r="G8" s="79">
        <v>1379267.35</v>
      </c>
      <c r="H8" s="83"/>
    </row>
    <row r="9" spans="1:8" x14ac:dyDescent="0.25">
      <c r="A9" s="192" t="s">
        <v>71</v>
      </c>
      <c r="B9" s="193"/>
      <c r="C9" s="194"/>
      <c r="D9" s="54" t="s">
        <v>72</v>
      </c>
      <c r="E9" s="73">
        <v>267833.96000000002</v>
      </c>
      <c r="F9" s="79">
        <v>11709.19</v>
      </c>
      <c r="G9" s="79">
        <v>279543.15000000002</v>
      </c>
    </row>
    <row r="10" spans="1:8" ht="25.5" x14ac:dyDescent="0.25">
      <c r="A10" s="198" t="s">
        <v>73</v>
      </c>
      <c r="B10" s="199"/>
      <c r="C10" s="200"/>
      <c r="D10" s="56" t="s">
        <v>74</v>
      </c>
      <c r="E10" s="84">
        <v>267833.93</v>
      </c>
      <c r="F10" s="81">
        <v>11709.19</v>
      </c>
      <c r="G10" s="81">
        <v>279543.15000000002</v>
      </c>
    </row>
    <row r="11" spans="1:8" x14ac:dyDescent="0.25">
      <c r="A11" s="195">
        <v>3</v>
      </c>
      <c r="B11" s="196"/>
      <c r="C11" s="197"/>
      <c r="D11" s="58" t="s">
        <v>9</v>
      </c>
      <c r="E11" s="84">
        <v>267833.93</v>
      </c>
      <c r="F11" s="81">
        <v>11709.19</v>
      </c>
      <c r="G11" s="81">
        <v>279543.15000000002</v>
      </c>
    </row>
    <row r="12" spans="1:8" x14ac:dyDescent="0.25">
      <c r="A12" s="201">
        <v>32</v>
      </c>
      <c r="B12" s="202"/>
      <c r="C12" s="203"/>
      <c r="D12" s="58" t="s">
        <v>20</v>
      </c>
      <c r="E12" s="84">
        <v>267833.93</v>
      </c>
      <c r="F12" s="81">
        <v>11709.19</v>
      </c>
      <c r="G12" s="81">
        <v>279543.15000000002</v>
      </c>
    </row>
    <row r="13" spans="1:8" ht="30" customHeight="1" x14ac:dyDescent="0.25">
      <c r="A13" s="192" t="s">
        <v>75</v>
      </c>
      <c r="B13" s="193"/>
      <c r="C13" s="194"/>
      <c r="D13" s="54" t="s">
        <v>76</v>
      </c>
      <c r="E13" s="74">
        <v>0</v>
      </c>
      <c r="F13" s="77">
        <v>0</v>
      </c>
      <c r="G13" s="77">
        <v>0</v>
      </c>
    </row>
    <row r="14" spans="1:8" ht="15" customHeight="1" x14ac:dyDescent="0.25">
      <c r="A14" s="198" t="s">
        <v>73</v>
      </c>
      <c r="B14" s="199"/>
      <c r="C14" s="200"/>
      <c r="D14" s="56" t="s">
        <v>74</v>
      </c>
      <c r="E14" s="85">
        <v>0</v>
      </c>
      <c r="F14" s="78">
        <v>0</v>
      </c>
      <c r="G14" s="78">
        <v>0</v>
      </c>
    </row>
    <row r="15" spans="1:8" x14ac:dyDescent="0.25">
      <c r="A15" s="195">
        <v>3</v>
      </c>
      <c r="B15" s="196"/>
      <c r="C15" s="197"/>
      <c r="D15" s="58" t="s">
        <v>9</v>
      </c>
      <c r="E15" s="85">
        <v>0</v>
      </c>
      <c r="F15" s="78">
        <v>0</v>
      </c>
      <c r="G15" s="78">
        <v>0</v>
      </c>
    </row>
    <row r="16" spans="1:8" x14ac:dyDescent="0.25">
      <c r="A16" s="201">
        <v>32</v>
      </c>
      <c r="B16" s="202"/>
      <c r="C16" s="203"/>
      <c r="D16" s="58" t="s">
        <v>20</v>
      </c>
      <c r="E16" s="85">
        <v>0</v>
      </c>
      <c r="F16" s="78">
        <v>0</v>
      </c>
      <c r="G16" s="78">
        <v>0</v>
      </c>
    </row>
    <row r="17" spans="1:7" x14ac:dyDescent="0.25">
      <c r="A17" s="60" t="s">
        <v>77</v>
      </c>
      <c r="B17" s="61"/>
      <c r="C17" s="62"/>
      <c r="D17" s="54" t="s">
        <v>78</v>
      </c>
      <c r="E17" s="73">
        <v>980341.77</v>
      </c>
      <c r="F17" s="79">
        <v>119382.43</v>
      </c>
      <c r="G17" s="79">
        <v>1099724.2</v>
      </c>
    </row>
    <row r="18" spans="1:7" ht="15" customHeight="1" x14ac:dyDescent="0.25">
      <c r="A18" s="198" t="s">
        <v>79</v>
      </c>
      <c r="B18" s="199"/>
      <c r="C18" s="200"/>
      <c r="D18" s="56" t="s">
        <v>80</v>
      </c>
      <c r="E18" s="84">
        <v>980341.77</v>
      </c>
      <c r="F18" s="81">
        <v>119382.43</v>
      </c>
      <c r="G18" s="81">
        <v>1099724.2</v>
      </c>
    </row>
    <row r="19" spans="1:7" x14ac:dyDescent="0.25">
      <c r="A19" s="195">
        <v>3</v>
      </c>
      <c r="B19" s="196"/>
      <c r="C19" s="197"/>
      <c r="D19" s="58" t="s">
        <v>9</v>
      </c>
      <c r="E19" s="84">
        <v>980341.77</v>
      </c>
      <c r="F19" s="81">
        <v>119382.43</v>
      </c>
      <c r="G19" s="81">
        <v>1099724.2</v>
      </c>
    </row>
    <row r="20" spans="1:7" x14ac:dyDescent="0.25">
      <c r="A20" s="176">
        <v>31</v>
      </c>
      <c r="B20" s="176"/>
      <c r="C20" s="176"/>
      <c r="D20" s="58" t="s">
        <v>10</v>
      </c>
      <c r="E20" s="84">
        <v>906918.61</v>
      </c>
      <c r="F20" s="81">
        <v>110644.07</v>
      </c>
      <c r="G20" s="81">
        <v>1017562.68</v>
      </c>
    </row>
    <row r="21" spans="1:7" x14ac:dyDescent="0.25">
      <c r="A21" s="177">
        <v>32</v>
      </c>
      <c r="B21" s="178"/>
      <c r="C21" s="179"/>
      <c r="D21" s="63" t="s">
        <v>20</v>
      </c>
      <c r="E21" s="84">
        <v>73423.16</v>
      </c>
      <c r="F21" s="81">
        <v>8738.36</v>
      </c>
      <c r="G21" s="81">
        <v>82161.52</v>
      </c>
    </row>
    <row r="22" spans="1:7" x14ac:dyDescent="0.25">
      <c r="A22" s="168" t="s">
        <v>81</v>
      </c>
      <c r="B22" s="180"/>
      <c r="C22" s="181"/>
      <c r="D22" s="91" t="s">
        <v>82</v>
      </c>
      <c r="E22" s="90">
        <v>92871.31</v>
      </c>
      <c r="F22" s="79">
        <f>G22-E22</f>
        <v>3152.1500000000087</v>
      </c>
      <c r="G22" s="79">
        <v>96023.46</v>
      </c>
    </row>
    <row r="23" spans="1:7" ht="15.75" customHeight="1" x14ac:dyDescent="0.25">
      <c r="A23" s="182" t="s">
        <v>83</v>
      </c>
      <c r="B23" s="183"/>
      <c r="C23" s="184"/>
      <c r="D23" s="64" t="s">
        <v>84</v>
      </c>
      <c r="E23" s="95">
        <v>0</v>
      </c>
      <c r="F23" s="77">
        <v>0</v>
      </c>
      <c r="G23" s="77">
        <v>0</v>
      </c>
    </row>
    <row r="24" spans="1:7" x14ac:dyDescent="0.25">
      <c r="A24" s="165" t="s">
        <v>85</v>
      </c>
      <c r="B24" s="166"/>
      <c r="C24" s="167"/>
      <c r="D24" s="65" t="s">
        <v>86</v>
      </c>
      <c r="E24" s="96">
        <v>0</v>
      </c>
      <c r="F24" s="78">
        <v>0</v>
      </c>
      <c r="G24" s="78">
        <v>0</v>
      </c>
    </row>
    <row r="25" spans="1:7" x14ac:dyDescent="0.25">
      <c r="A25" s="162">
        <v>3</v>
      </c>
      <c r="B25" s="163"/>
      <c r="C25" s="164"/>
      <c r="D25" s="66" t="s">
        <v>9</v>
      </c>
      <c r="E25" s="96">
        <v>0</v>
      </c>
      <c r="F25" s="78">
        <v>0</v>
      </c>
      <c r="G25" s="78">
        <v>0</v>
      </c>
    </row>
    <row r="26" spans="1:7" x14ac:dyDescent="0.25">
      <c r="A26" s="156">
        <v>32</v>
      </c>
      <c r="B26" s="157"/>
      <c r="C26" s="158"/>
      <c r="D26" s="66" t="s">
        <v>20</v>
      </c>
      <c r="E26" s="96">
        <v>0</v>
      </c>
      <c r="F26" s="78">
        <v>0</v>
      </c>
      <c r="G26" s="78">
        <v>0</v>
      </c>
    </row>
    <row r="27" spans="1:7" x14ac:dyDescent="0.25">
      <c r="A27" s="171" t="s">
        <v>87</v>
      </c>
      <c r="B27" s="172"/>
      <c r="C27" s="173"/>
      <c r="D27" s="67" t="s">
        <v>88</v>
      </c>
      <c r="E27" s="90">
        <v>22306.49</v>
      </c>
      <c r="F27" s="79">
        <f t="shared" ref="F27:F33" si="0">G27-E27</f>
        <v>-4459.5600000000013</v>
      </c>
      <c r="G27" s="79">
        <f>G28+G33+G41+G36+G47+G51</f>
        <v>17846.93</v>
      </c>
    </row>
    <row r="28" spans="1:7" x14ac:dyDescent="0.25">
      <c r="A28" s="159" t="s">
        <v>89</v>
      </c>
      <c r="B28" s="160"/>
      <c r="C28" s="161"/>
      <c r="D28" s="68" t="s">
        <v>90</v>
      </c>
      <c r="E28" s="90">
        <v>1290.1600000000001</v>
      </c>
      <c r="F28" s="79">
        <f t="shared" si="0"/>
        <v>1067.28</v>
      </c>
      <c r="G28" s="79">
        <v>2357.44</v>
      </c>
    </row>
    <row r="29" spans="1:7" x14ac:dyDescent="0.25">
      <c r="A29" s="162">
        <v>3</v>
      </c>
      <c r="B29" s="163"/>
      <c r="C29" s="164"/>
      <c r="D29" s="66" t="s">
        <v>9</v>
      </c>
      <c r="E29" s="97">
        <v>990.16</v>
      </c>
      <c r="F29" s="81">
        <f t="shared" si="0"/>
        <v>1067.2800000000002</v>
      </c>
      <c r="G29" s="81">
        <v>2057.44</v>
      </c>
    </row>
    <row r="30" spans="1:7" x14ac:dyDescent="0.25">
      <c r="A30" s="156">
        <v>32</v>
      </c>
      <c r="B30" s="157"/>
      <c r="C30" s="158"/>
      <c r="D30" s="66" t="s">
        <v>20</v>
      </c>
      <c r="E30" s="97">
        <v>990.16</v>
      </c>
      <c r="F30" s="81">
        <f t="shared" si="0"/>
        <v>1067.2800000000002</v>
      </c>
      <c r="G30" s="81">
        <v>2057.44</v>
      </c>
    </row>
    <row r="31" spans="1:7" x14ac:dyDescent="0.25">
      <c r="A31" s="162">
        <v>4</v>
      </c>
      <c r="B31" s="163"/>
      <c r="C31" s="164"/>
      <c r="D31" s="66" t="s">
        <v>11</v>
      </c>
      <c r="E31" s="96">
        <v>300</v>
      </c>
      <c r="F31" s="78">
        <f t="shared" si="0"/>
        <v>0</v>
      </c>
      <c r="G31" s="78">
        <v>300</v>
      </c>
    </row>
    <row r="32" spans="1:7" x14ac:dyDescent="0.25">
      <c r="A32" s="156">
        <v>42</v>
      </c>
      <c r="B32" s="157"/>
      <c r="C32" s="158"/>
      <c r="D32" s="66" t="s">
        <v>27</v>
      </c>
      <c r="E32" s="96">
        <v>300</v>
      </c>
      <c r="F32" s="78">
        <f t="shared" si="0"/>
        <v>0</v>
      </c>
      <c r="G32" s="78">
        <v>300</v>
      </c>
    </row>
    <row r="33" spans="1:7" x14ac:dyDescent="0.25">
      <c r="A33" s="175" t="s">
        <v>91</v>
      </c>
      <c r="B33" s="175"/>
      <c r="C33" s="175"/>
      <c r="D33" s="68" t="s">
        <v>92</v>
      </c>
      <c r="E33" s="98">
        <v>279.18</v>
      </c>
      <c r="F33" s="77">
        <f t="shared" si="0"/>
        <v>220.82</v>
      </c>
      <c r="G33" s="77">
        <v>500</v>
      </c>
    </row>
    <row r="34" spans="1:7" x14ac:dyDescent="0.25">
      <c r="A34" s="162">
        <v>3</v>
      </c>
      <c r="B34" s="163"/>
      <c r="C34" s="164"/>
      <c r="D34" s="66" t="s">
        <v>9</v>
      </c>
      <c r="E34" s="99">
        <v>279.18</v>
      </c>
      <c r="F34" s="78">
        <f t="shared" ref="F34:F35" si="1">G34-E34</f>
        <v>220.82</v>
      </c>
      <c r="G34" s="78">
        <v>500</v>
      </c>
    </row>
    <row r="35" spans="1:7" x14ac:dyDescent="0.25">
      <c r="A35" s="162">
        <v>32</v>
      </c>
      <c r="B35" s="163"/>
      <c r="C35" s="164"/>
      <c r="D35" s="66" t="s">
        <v>20</v>
      </c>
      <c r="E35" s="99">
        <v>279.18</v>
      </c>
      <c r="F35" s="78">
        <f t="shared" si="1"/>
        <v>220.82</v>
      </c>
      <c r="G35" s="78">
        <v>500</v>
      </c>
    </row>
    <row r="36" spans="1:7" x14ac:dyDescent="0.25">
      <c r="A36" s="159" t="s">
        <v>93</v>
      </c>
      <c r="B36" s="160"/>
      <c r="C36" s="161"/>
      <c r="D36" s="68" t="s">
        <v>94</v>
      </c>
      <c r="E36" s="90">
        <v>8768.1200000000008</v>
      </c>
      <c r="F36" s="79">
        <f t="shared" ref="F36:F45" si="2">G36-E36</f>
        <v>-5324.8200000000006</v>
      </c>
      <c r="G36" s="79">
        <v>3443.3</v>
      </c>
    </row>
    <row r="37" spans="1:7" x14ac:dyDescent="0.25">
      <c r="A37" s="162">
        <v>3</v>
      </c>
      <c r="B37" s="163"/>
      <c r="C37" s="164"/>
      <c r="D37" s="66" t="s">
        <v>9</v>
      </c>
      <c r="E37" s="100">
        <v>6113.66</v>
      </c>
      <c r="F37" s="81">
        <f t="shared" si="2"/>
        <v>-2670.3599999999997</v>
      </c>
      <c r="G37" s="81">
        <v>3443.3</v>
      </c>
    </row>
    <row r="38" spans="1:7" x14ac:dyDescent="0.25">
      <c r="A38" s="156">
        <v>32</v>
      </c>
      <c r="B38" s="157"/>
      <c r="C38" s="158"/>
      <c r="D38" s="66" t="s">
        <v>20</v>
      </c>
      <c r="E38" s="100">
        <v>6113.66</v>
      </c>
      <c r="F38" s="81">
        <f t="shared" si="2"/>
        <v>-2670.3599999999997</v>
      </c>
      <c r="G38" s="81">
        <v>3443.3</v>
      </c>
    </row>
    <row r="39" spans="1:7" x14ac:dyDescent="0.25">
      <c r="A39" s="162">
        <v>4</v>
      </c>
      <c r="B39" s="163"/>
      <c r="C39" s="164"/>
      <c r="D39" s="66" t="s">
        <v>11</v>
      </c>
      <c r="E39" s="100">
        <v>2654.46</v>
      </c>
      <c r="F39" s="81">
        <f t="shared" si="2"/>
        <v>-2654.46</v>
      </c>
      <c r="G39" s="81">
        <v>0</v>
      </c>
    </row>
    <row r="40" spans="1:7" x14ac:dyDescent="0.25">
      <c r="A40" s="156">
        <v>42</v>
      </c>
      <c r="B40" s="157"/>
      <c r="C40" s="158"/>
      <c r="D40" s="66" t="s">
        <v>27</v>
      </c>
      <c r="E40" s="100">
        <v>2654.46</v>
      </c>
      <c r="F40" s="81">
        <f t="shared" si="2"/>
        <v>-2654.46</v>
      </c>
      <c r="G40" s="81">
        <v>0</v>
      </c>
    </row>
    <row r="41" spans="1:7" x14ac:dyDescent="0.25">
      <c r="A41" s="165" t="s">
        <v>79</v>
      </c>
      <c r="B41" s="166"/>
      <c r="C41" s="167"/>
      <c r="D41" s="65" t="s">
        <v>80</v>
      </c>
      <c r="E41" s="90">
        <v>6770.54</v>
      </c>
      <c r="F41" s="79">
        <f t="shared" si="2"/>
        <v>-422.83999999999924</v>
      </c>
      <c r="G41" s="79">
        <f>G42+G45</f>
        <v>6347.7000000000007</v>
      </c>
    </row>
    <row r="42" spans="1:7" x14ac:dyDescent="0.25">
      <c r="A42" s="162">
        <v>3</v>
      </c>
      <c r="B42" s="163"/>
      <c r="C42" s="164"/>
      <c r="D42" s="66" t="s">
        <v>9</v>
      </c>
      <c r="E42" s="100">
        <v>6372.37</v>
      </c>
      <c r="F42" s="81">
        <f t="shared" si="2"/>
        <v>-422.83999999999924</v>
      </c>
      <c r="G42" s="81">
        <f>G43+G44</f>
        <v>5949.5300000000007</v>
      </c>
    </row>
    <row r="43" spans="1:7" x14ac:dyDescent="0.25">
      <c r="A43" s="156">
        <v>31</v>
      </c>
      <c r="B43" s="157"/>
      <c r="C43" s="158"/>
      <c r="D43" s="66" t="s">
        <v>10</v>
      </c>
      <c r="E43" s="100">
        <v>3458.69</v>
      </c>
      <c r="F43" s="81">
        <f t="shared" si="2"/>
        <v>0</v>
      </c>
      <c r="G43" s="80">
        <v>3458.69</v>
      </c>
    </row>
    <row r="44" spans="1:7" x14ac:dyDescent="0.25">
      <c r="A44" s="156">
        <v>32</v>
      </c>
      <c r="B44" s="157"/>
      <c r="C44" s="158"/>
      <c r="D44" s="66" t="s">
        <v>20</v>
      </c>
      <c r="E44" s="100">
        <v>2913.68</v>
      </c>
      <c r="F44" s="81">
        <f t="shared" si="2"/>
        <v>-422.83999999999969</v>
      </c>
      <c r="G44" s="81">
        <v>2490.84</v>
      </c>
    </row>
    <row r="45" spans="1:7" x14ac:dyDescent="0.25">
      <c r="A45" s="162">
        <v>4</v>
      </c>
      <c r="B45" s="163"/>
      <c r="C45" s="164"/>
      <c r="D45" s="69" t="s">
        <v>11</v>
      </c>
      <c r="E45" s="99">
        <v>398.17</v>
      </c>
      <c r="F45" s="78">
        <f t="shared" si="2"/>
        <v>0</v>
      </c>
      <c r="G45" s="80">
        <v>398.17</v>
      </c>
    </row>
    <row r="46" spans="1:7" x14ac:dyDescent="0.25">
      <c r="A46" s="156">
        <v>42</v>
      </c>
      <c r="B46" s="157"/>
      <c r="C46" s="158"/>
      <c r="D46" s="69" t="s">
        <v>27</v>
      </c>
      <c r="E46" s="99">
        <v>398.17</v>
      </c>
      <c r="F46" s="78">
        <v>0</v>
      </c>
      <c r="G46" s="80">
        <v>398.17</v>
      </c>
    </row>
    <row r="47" spans="1:7" x14ac:dyDescent="0.25">
      <c r="A47" s="159" t="s">
        <v>95</v>
      </c>
      <c r="B47" s="160"/>
      <c r="C47" s="161"/>
      <c r="D47" s="68" t="s">
        <v>96</v>
      </c>
      <c r="E47" s="90">
        <v>5148.49</v>
      </c>
      <c r="F47" s="78">
        <f>G47-E47</f>
        <v>0</v>
      </c>
      <c r="G47" s="79">
        <v>5148.49</v>
      </c>
    </row>
    <row r="48" spans="1:7" x14ac:dyDescent="0.25">
      <c r="A48" s="162">
        <v>4</v>
      </c>
      <c r="B48" s="163"/>
      <c r="C48" s="164"/>
      <c r="D48" s="69" t="s">
        <v>11</v>
      </c>
      <c r="E48" s="100">
        <v>5148.49</v>
      </c>
      <c r="F48" s="78">
        <v>0</v>
      </c>
      <c r="G48" s="81">
        <v>5148.49</v>
      </c>
    </row>
    <row r="49" spans="1:7" x14ac:dyDescent="0.25">
      <c r="A49" s="156">
        <v>42</v>
      </c>
      <c r="B49" s="157"/>
      <c r="C49" s="158"/>
      <c r="D49" s="69" t="s">
        <v>27</v>
      </c>
      <c r="E49" s="100">
        <v>1327.23</v>
      </c>
      <c r="F49" s="78">
        <v>0</v>
      </c>
      <c r="G49" s="81">
        <v>1327.23</v>
      </c>
    </row>
    <row r="50" spans="1:7" x14ac:dyDescent="0.25">
      <c r="A50" s="156">
        <v>45</v>
      </c>
      <c r="B50" s="157"/>
      <c r="C50" s="158"/>
      <c r="D50" s="69" t="s">
        <v>97</v>
      </c>
      <c r="E50" s="100">
        <v>3821.26</v>
      </c>
      <c r="F50" s="78">
        <v>0</v>
      </c>
      <c r="G50" s="81">
        <v>3821.26</v>
      </c>
    </row>
    <row r="51" spans="1:7" x14ac:dyDescent="0.25">
      <c r="A51" s="159" t="s">
        <v>98</v>
      </c>
      <c r="B51" s="160"/>
      <c r="C51" s="161"/>
      <c r="D51" s="68" t="s">
        <v>99</v>
      </c>
      <c r="E51" s="95">
        <v>50</v>
      </c>
      <c r="F51" s="77">
        <v>0</v>
      </c>
      <c r="G51" s="77">
        <v>50</v>
      </c>
    </row>
    <row r="52" spans="1:7" x14ac:dyDescent="0.25">
      <c r="A52" s="162">
        <v>3</v>
      </c>
      <c r="B52" s="163"/>
      <c r="C52" s="164"/>
      <c r="D52" s="69" t="s">
        <v>9</v>
      </c>
      <c r="E52" s="96">
        <v>50</v>
      </c>
      <c r="F52" s="78">
        <v>0</v>
      </c>
      <c r="G52" s="78">
        <v>50</v>
      </c>
    </row>
    <row r="53" spans="1:7" x14ac:dyDescent="0.25">
      <c r="A53" s="156">
        <v>32</v>
      </c>
      <c r="B53" s="157"/>
      <c r="C53" s="158"/>
      <c r="D53" s="69" t="s">
        <v>20</v>
      </c>
      <c r="E53" s="96">
        <v>50</v>
      </c>
      <c r="F53" s="78">
        <v>0</v>
      </c>
      <c r="G53" s="78">
        <v>50</v>
      </c>
    </row>
    <row r="54" spans="1:7" x14ac:dyDescent="0.25">
      <c r="A54" s="171" t="s">
        <v>103</v>
      </c>
      <c r="B54" s="172"/>
      <c r="C54" s="173"/>
      <c r="D54" s="67" t="s">
        <v>104</v>
      </c>
      <c r="E54" s="90">
        <v>23579.56</v>
      </c>
      <c r="F54" s="79">
        <f>G54-E54</f>
        <v>11028.719999999998</v>
      </c>
      <c r="G54" s="79">
        <v>34608.28</v>
      </c>
    </row>
    <row r="55" spans="1:7" x14ac:dyDescent="0.25">
      <c r="A55" s="159" t="s">
        <v>79</v>
      </c>
      <c r="B55" s="160"/>
      <c r="C55" s="161"/>
      <c r="D55" s="68" t="s">
        <v>80</v>
      </c>
      <c r="E55" s="90">
        <v>23579.56</v>
      </c>
      <c r="F55" s="79">
        <v>11028.72</v>
      </c>
      <c r="G55" s="79">
        <v>23579.56</v>
      </c>
    </row>
    <row r="56" spans="1:7" x14ac:dyDescent="0.25">
      <c r="A56" s="162">
        <v>4</v>
      </c>
      <c r="B56" s="163"/>
      <c r="C56" s="164"/>
      <c r="D56" s="69" t="s">
        <v>11</v>
      </c>
      <c r="E56" s="100">
        <v>23579.56</v>
      </c>
      <c r="F56" s="81">
        <v>11028.72</v>
      </c>
      <c r="G56" s="80" t="s">
        <v>115</v>
      </c>
    </row>
    <row r="57" spans="1:7" x14ac:dyDescent="0.25">
      <c r="A57" s="156">
        <v>42</v>
      </c>
      <c r="B57" s="157"/>
      <c r="C57" s="158"/>
      <c r="D57" s="69" t="s">
        <v>27</v>
      </c>
      <c r="E57" s="100">
        <v>23579.56</v>
      </c>
      <c r="F57" s="81">
        <v>11028.72</v>
      </c>
      <c r="G57" s="81">
        <v>23579.56</v>
      </c>
    </row>
    <row r="58" spans="1:7" x14ac:dyDescent="0.25">
      <c r="A58" s="174" t="s">
        <v>93</v>
      </c>
      <c r="B58" s="163"/>
      <c r="C58" s="164"/>
      <c r="D58" s="69" t="s">
        <v>116</v>
      </c>
      <c r="E58" s="90">
        <v>0</v>
      </c>
      <c r="F58" s="79">
        <v>11028.72</v>
      </c>
      <c r="G58" s="79">
        <v>11028.72</v>
      </c>
    </row>
    <row r="59" spans="1:7" x14ac:dyDescent="0.25">
      <c r="A59" s="70">
        <v>4</v>
      </c>
      <c r="B59" s="71"/>
      <c r="C59" s="72"/>
      <c r="D59" s="69" t="s">
        <v>11</v>
      </c>
      <c r="E59" s="100">
        <v>0</v>
      </c>
      <c r="F59" s="81">
        <v>11028.72</v>
      </c>
      <c r="G59" s="81">
        <v>11028.72</v>
      </c>
    </row>
    <row r="60" spans="1:7" x14ac:dyDescent="0.25">
      <c r="A60" s="70"/>
      <c r="B60" s="71">
        <v>42</v>
      </c>
      <c r="C60" s="72"/>
      <c r="D60" s="69" t="s">
        <v>27</v>
      </c>
      <c r="E60" s="100">
        <v>0</v>
      </c>
      <c r="F60" s="81">
        <v>11028.72</v>
      </c>
      <c r="G60" s="81">
        <v>11028.72</v>
      </c>
    </row>
    <row r="61" spans="1:7" x14ac:dyDescent="0.25">
      <c r="A61" s="171" t="s">
        <v>105</v>
      </c>
      <c r="B61" s="172"/>
      <c r="C61" s="173"/>
      <c r="D61" s="67" t="s">
        <v>106</v>
      </c>
      <c r="E61" s="90">
        <v>46985.26</v>
      </c>
      <c r="F61" s="79">
        <f>G61-E61</f>
        <v>-3417.010000000002</v>
      </c>
      <c r="G61" s="79">
        <v>43568.25</v>
      </c>
    </row>
    <row r="62" spans="1:7" x14ac:dyDescent="0.25">
      <c r="A62" s="159" t="s">
        <v>79</v>
      </c>
      <c r="B62" s="160"/>
      <c r="C62" s="161"/>
      <c r="D62" s="68" t="s">
        <v>80</v>
      </c>
      <c r="E62" s="90">
        <v>46985.26</v>
      </c>
      <c r="F62" s="79">
        <f t="shared" ref="F62:F64" si="3">G62-E62</f>
        <v>-3417.010000000002</v>
      </c>
      <c r="G62" s="79">
        <v>43568.25</v>
      </c>
    </row>
    <row r="63" spans="1:7" x14ac:dyDescent="0.25">
      <c r="A63" s="162">
        <v>3</v>
      </c>
      <c r="B63" s="163"/>
      <c r="C63" s="164"/>
      <c r="D63" s="69" t="s">
        <v>9</v>
      </c>
      <c r="E63" s="100">
        <v>46985.26</v>
      </c>
      <c r="F63" s="81">
        <f t="shared" si="3"/>
        <v>-3417.010000000002</v>
      </c>
      <c r="G63" s="81">
        <v>43568.25</v>
      </c>
    </row>
    <row r="64" spans="1:7" x14ac:dyDescent="0.25">
      <c r="A64" s="156">
        <v>32</v>
      </c>
      <c r="B64" s="157"/>
      <c r="C64" s="158"/>
      <c r="D64" s="69" t="s">
        <v>20</v>
      </c>
      <c r="E64" s="100">
        <v>46958.26</v>
      </c>
      <c r="F64" s="81">
        <f t="shared" si="3"/>
        <v>-3390.010000000002</v>
      </c>
      <c r="G64" s="81">
        <v>43568.25</v>
      </c>
    </row>
    <row r="65" spans="1:7" x14ac:dyDescent="0.25">
      <c r="A65" s="168" t="s">
        <v>118</v>
      </c>
      <c r="B65" s="169"/>
      <c r="C65" s="170"/>
      <c r="D65" s="75" t="s">
        <v>107</v>
      </c>
      <c r="E65" s="90">
        <v>22906.5</v>
      </c>
      <c r="F65" s="79">
        <v>11749.49</v>
      </c>
      <c r="G65" s="79">
        <v>34655.99</v>
      </c>
    </row>
    <row r="66" spans="1:7" x14ac:dyDescent="0.25">
      <c r="A66" s="171" t="s">
        <v>108</v>
      </c>
      <c r="B66" s="172"/>
      <c r="C66" s="173"/>
      <c r="D66" s="67" t="s">
        <v>109</v>
      </c>
      <c r="E66" s="90">
        <v>22906.5</v>
      </c>
      <c r="F66" s="79">
        <v>11749.49</v>
      </c>
      <c r="G66" s="79">
        <v>34655.99</v>
      </c>
    </row>
    <row r="67" spans="1:7" x14ac:dyDescent="0.25">
      <c r="A67" s="159" t="s">
        <v>102</v>
      </c>
      <c r="B67" s="160"/>
      <c r="C67" s="161"/>
      <c r="D67" s="68" t="s">
        <v>110</v>
      </c>
      <c r="E67" s="90">
        <v>8567.39</v>
      </c>
      <c r="F67" s="79">
        <f>G67-E67</f>
        <v>-3154.9399999999996</v>
      </c>
      <c r="G67" s="79">
        <v>5412.45</v>
      </c>
    </row>
    <row r="68" spans="1:7" x14ac:dyDescent="0.25">
      <c r="A68" s="162">
        <v>3</v>
      </c>
      <c r="B68" s="163"/>
      <c r="C68" s="164"/>
      <c r="D68" s="69" t="s">
        <v>9</v>
      </c>
      <c r="E68" s="100">
        <v>8567.39</v>
      </c>
      <c r="F68" s="81">
        <f t="shared" ref="F68:F69" si="4">G68-E68</f>
        <v>-3154.9399999999996</v>
      </c>
      <c r="G68" s="81">
        <v>5412.45</v>
      </c>
    </row>
    <row r="69" spans="1:7" x14ac:dyDescent="0.25">
      <c r="A69" s="156">
        <v>31</v>
      </c>
      <c r="B69" s="157"/>
      <c r="C69" s="158"/>
      <c r="D69" s="69" t="s">
        <v>10</v>
      </c>
      <c r="E69" s="100">
        <v>8567.39</v>
      </c>
      <c r="F69" s="81">
        <f t="shared" si="4"/>
        <v>-3154.9399999999996</v>
      </c>
      <c r="G69" s="81">
        <v>5412.45</v>
      </c>
    </row>
    <row r="70" spans="1:7" x14ac:dyDescent="0.25">
      <c r="A70" s="165" t="s">
        <v>111</v>
      </c>
      <c r="B70" s="166"/>
      <c r="C70" s="167"/>
      <c r="D70" s="68" t="s">
        <v>112</v>
      </c>
      <c r="E70" s="90">
        <v>7895.46</v>
      </c>
      <c r="F70" s="79">
        <v>-5584.53</v>
      </c>
      <c r="G70" s="82" t="s">
        <v>117</v>
      </c>
    </row>
    <row r="71" spans="1:7" x14ac:dyDescent="0.25">
      <c r="A71" s="162">
        <v>3</v>
      </c>
      <c r="B71" s="163"/>
      <c r="C71" s="164"/>
      <c r="D71" s="69" t="s">
        <v>9</v>
      </c>
      <c r="E71" s="100">
        <v>7895.46</v>
      </c>
      <c r="F71" s="81">
        <v>-5584.53</v>
      </c>
      <c r="G71" s="81">
        <v>2310.9299999999998</v>
      </c>
    </row>
    <row r="72" spans="1:7" x14ac:dyDescent="0.25">
      <c r="A72" s="156">
        <v>31</v>
      </c>
      <c r="B72" s="157"/>
      <c r="C72" s="158"/>
      <c r="D72" s="69" t="s">
        <v>10</v>
      </c>
      <c r="E72" s="100">
        <v>7895.46</v>
      </c>
      <c r="F72" s="81">
        <v>-5584.53</v>
      </c>
      <c r="G72" s="81">
        <v>2310.9299999999998</v>
      </c>
    </row>
    <row r="73" spans="1:7" x14ac:dyDescent="0.25">
      <c r="A73" s="165" t="s">
        <v>79</v>
      </c>
      <c r="B73" s="166"/>
      <c r="C73" s="167"/>
      <c r="D73" s="68" t="s">
        <v>80</v>
      </c>
      <c r="E73" s="90">
        <v>1125.49</v>
      </c>
      <c r="F73" s="79">
        <f>G73-E73</f>
        <v>-169.01</v>
      </c>
      <c r="G73" s="82">
        <v>956.48</v>
      </c>
    </row>
    <row r="74" spans="1:7" x14ac:dyDescent="0.25">
      <c r="A74" s="162">
        <v>3</v>
      </c>
      <c r="B74" s="163"/>
      <c r="C74" s="164"/>
      <c r="D74" s="69" t="s">
        <v>9</v>
      </c>
      <c r="E74" s="101">
        <v>1125.49</v>
      </c>
      <c r="F74" s="79">
        <f t="shared" ref="F74:F75" si="5">G74-E74</f>
        <v>-169.01</v>
      </c>
      <c r="G74" s="80">
        <v>956.48</v>
      </c>
    </row>
    <row r="75" spans="1:7" x14ac:dyDescent="0.25">
      <c r="A75" s="156">
        <v>31</v>
      </c>
      <c r="B75" s="157"/>
      <c r="C75" s="158"/>
      <c r="D75" s="69" t="s">
        <v>10</v>
      </c>
      <c r="E75" s="101">
        <v>1125.49</v>
      </c>
      <c r="F75" s="79">
        <f t="shared" si="5"/>
        <v>-169.01</v>
      </c>
      <c r="G75" s="80">
        <v>956.48</v>
      </c>
    </row>
    <row r="76" spans="1:7" x14ac:dyDescent="0.25">
      <c r="A76" s="159" t="s">
        <v>100</v>
      </c>
      <c r="B76" s="160"/>
      <c r="C76" s="161"/>
      <c r="D76" s="68" t="s">
        <v>101</v>
      </c>
      <c r="E76" s="90">
        <v>5318.16</v>
      </c>
      <c r="F76" s="79">
        <f>G76-E76</f>
        <v>20657.97</v>
      </c>
      <c r="G76" s="79">
        <v>25976.13</v>
      </c>
    </row>
    <row r="77" spans="1:7" x14ac:dyDescent="0.25">
      <c r="A77" s="162">
        <v>3</v>
      </c>
      <c r="B77" s="163"/>
      <c r="C77" s="164"/>
      <c r="D77" s="69" t="s">
        <v>9</v>
      </c>
      <c r="E77" s="100">
        <v>5318.16</v>
      </c>
      <c r="F77" s="81">
        <f t="shared" ref="F77:F78" si="6">G77-E77</f>
        <v>20657.97</v>
      </c>
      <c r="G77" s="81">
        <v>25976.13</v>
      </c>
    </row>
    <row r="78" spans="1:7" x14ac:dyDescent="0.25">
      <c r="A78" s="156">
        <v>31</v>
      </c>
      <c r="B78" s="157"/>
      <c r="C78" s="158"/>
      <c r="D78" s="69" t="s">
        <v>10</v>
      </c>
      <c r="E78" s="100">
        <v>5318.16</v>
      </c>
      <c r="F78" s="81">
        <f t="shared" si="6"/>
        <v>20657.97</v>
      </c>
      <c r="G78" s="81">
        <v>25976.13</v>
      </c>
    </row>
    <row r="79" spans="1:7" ht="18" x14ac:dyDescent="0.25">
      <c r="A79" s="153" t="s">
        <v>113</v>
      </c>
      <c r="B79" s="154"/>
      <c r="C79" s="154"/>
      <c r="D79" s="155"/>
      <c r="E79" s="92">
        <v>1363953.51</v>
      </c>
      <c r="F79" s="105">
        <f>G79-E79</f>
        <v>145993.29000000004</v>
      </c>
      <c r="G79" s="93">
        <f>G8+G22+G65</f>
        <v>1509946.8</v>
      </c>
    </row>
  </sheetData>
  <mergeCells count="74">
    <mergeCell ref="A18:C18"/>
    <mergeCell ref="A19:C19"/>
    <mergeCell ref="A12:C12"/>
    <mergeCell ref="A13:C13"/>
    <mergeCell ref="A14:C14"/>
    <mergeCell ref="A15:C15"/>
    <mergeCell ref="A8:C8"/>
    <mergeCell ref="A9:C9"/>
    <mergeCell ref="A11:C11"/>
    <mergeCell ref="A10:C10"/>
    <mergeCell ref="A16:C16"/>
    <mergeCell ref="A7:C7"/>
    <mergeCell ref="A1:E1"/>
    <mergeCell ref="A3:E3"/>
    <mergeCell ref="A5:C5"/>
    <mergeCell ref="A6:D6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4:C54"/>
    <mergeCell ref="A55:C55"/>
    <mergeCell ref="A58:C58"/>
    <mergeCell ref="A50:C50"/>
    <mergeCell ref="A51:C51"/>
    <mergeCell ref="A52:C52"/>
    <mergeCell ref="A53:C53"/>
    <mergeCell ref="A64:C64"/>
    <mergeCell ref="A56:C56"/>
    <mergeCell ref="A57:C57"/>
    <mergeCell ref="A61:C61"/>
    <mergeCell ref="A62:C62"/>
    <mergeCell ref="A63:C63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9:D79"/>
    <mergeCell ref="A75:C75"/>
    <mergeCell ref="A76:C76"/>
    <mergeCell ref="A77:C77"/>
    <mergeCell ref="A78:C78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Korisnik23</cp:lastModifiedBy>
  <cp:lastPrinted>2023-09-07T12:06:01Z</cp:lastPrinted>
  <dcterms:created xsi:type="dcterms:W3CDTF">2022-08-12T12:51:27Z</dcterms:created>
  <dcterms:modified xsi:type="dcterms:W3CDTF">2024-04-24T10:37:18Z</dcterms:modified>
</cp:coreProperties>
</file>