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5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0" l="1"/>
  <c r="F37" i="7"/>
  <c r="F109" i="7" s="1"/>
  <c r="F58" i="7"/>
  <c r="F8" i="7"/>
  <c r="F96" i="7"/>
  <c r="E109" i="7"/>
  <c r="E8" i="7"/>
  <c r="E24" i="7"/>
  <c r="E23" i="7" s="1"/>
  <c r="E34" i="7"/>
  <c r="I37" i="7"/>
  <c r="H37" i="7"/>
  <c r="G37" i="7"/>
  <c r="E42" i="7"/>
  <c r="E37" i="7" s="1"/>
  <c r="E63" i="7"/>
  <c r="E49" i="7" s="1"/>
  <c r="E80" i="7"/>
  <c r="E96" i="7"/>
  <c r="E9" i="7" l="1"/>
  <c r="D29" i="3"/>
  <c r="B34" i="8"/>
  <c r="B35" i="8"/>
  <c r="B40" i="8"/>
  <c r="B44" i="8"/>
  <c r="B10" i="8"/>
  <c r="B16" i="8"/>
  <c r="B20" i="8"/>
  <c r="B11" i="8"/>
  <c r="I8" i="7" l="1"/>
  <c r="H8" i="7"/>
  <c r="G8" i="7"/>
  <c r="I49" i="7"/>
  <c r="H49" i="7"/>
  <c r="G49" i="7"/>
  <c r="I96" i="7" l="1"/>
  <c r="H96" i="7"/>
  <c r="G96" i="7"/>
  <c r="I34" i="7"/>
  <c r="H34" i="7"/>
  <c r="G34" i="7"/>
  <c r="C11" i="5" l="1"/>
  <c r="C40" i="8"/>
  <c r="C10" i="8"/>
  <c r="C16" i="8"/>
  <c r="E10" i="3"/>
  <c r="H24" i="3"/>
  <c r="G24" i="3"/>
  <c r="F24" i="3"/>
  <c r="H25" i="3"/>
  <c r="G25" i="3"/>
  <c r="F25" i="3"/>
  <c r="H11" i="3" l="1"/>
  <c r="G11" i="3"/>
  <c r="F11" i="3"/>
  <c r="C34" i="8"/>
  <c r="F44" i="8"/>
  <c r="F40" i="8"/>
  <c r="F35" i="8"/>
  <c r="F34" i="8"/>
  <c r="E44" i="8"/>
  <c r="E40" i="8"/>
  <c r="E35" i="8"/>
  <c r="E34" i="8"/>
  <c r="F10" i="8"/>
  <c r="F20" i="8"/>
  <c r="E10" i="8"/>
  <c r="E20" i="8"/>
  <c r="F16" i="8"/>
  <c r="E16" i="8"/>
  <c r="F11" i="8"/>
  <c r="E11" i="8"/>
  <c r="D10" i="8"/>
  <c r="D34" i="8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F11" i="10"/>
  <c r="I22" i="10" l="1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<sst xmlns="http://schemas.openxmlformats.org/spreadsheetml/2006/main" count="296" uniqueCount="138">
  <si>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</si>
  <si>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</si>
  <si>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</si>
  <si>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</si>
  <si>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</si>
  <si>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</si>
  <si>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</si>
  <si>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</si>
  <si>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</si>
  <si>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</si>
  <si>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</si>
  <si>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</si>
  <si>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</si>
  <si>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</si>
  <si>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</si>
  <si>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</si>
  <si>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</si>
  <si>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</si>
  <si>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</si>
  <si>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</si>
  <si>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</si>
  <si>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</si>
  <si>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</si>
  <si>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</si>
  <si>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</si>
  <si>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</si>
  <si>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</si>
  <si>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</si>
  <si>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</si>
  <si>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</si>
  <si>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</si>
  <si>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</si>
  <si>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</si>
  <si>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</si>
  <si>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</si>
  <si>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</si>
  <si>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</si>
  <si>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</si>
  <si>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</si>
  <si>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</si>
  <si>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</si>
  <si>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</si>
  <si>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</si>
  <si>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</si>
  <si>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</si>
  <si>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</si>
  <si>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</si>
  <si>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</si>
  <si>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</si>
  <si>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</si>
  <si>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</si>
  <si>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</si>
  <si>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</si>
  <si>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</si>
  <si>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</si>
  <si>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</si>
  <si>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</si>
  <si>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</si>
  <si>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</si>
  <si>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</si>
  <si>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</si>
  <si>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</si>
  <si>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 xml:space="preserve">  12 Višak/manjak prihoda-ZŽ</t>
  </si>
  <si>
    <t xml:space="preserve">   41 Prihodi za posebne namjene</t>
  </si>
  <si>
    <t xml:space="preserve">   45 F.P. I dod. udio u por. na dohodak</t>
  </si>
  <si>
    <t xml:space="preserve">   51 Državni proračun</t>
  </si>
  <si>
    <t xml:space="preserve">   54 Pomoći iz inozemstva</t>
  </si>
  <si>
    <t>6 Donacije</t>
  </si>
  <si>
    <t xml:space="preserve">    61 Tekuće donacije</t>
  </si>
  <si>
    <t>09 OBRAZOVANJE</t>
  </si>
  <si>
    <t>091 Predškolsko i osnovno obrazovanje</t>
  </si>
  <si>
    <t>096 Dodatne usluge u obrazovanju</t>
  </si>
  <si>
    <t xml:space="preserve">Prihodi od upravnih i administrativnih pristojbi, pristojbi po posebnim propisima i naknada </t>
  </si>
  <si>
    <t>Prihodi od prodaje proizvoda i robe te pruženih usluga, prihodi od donacija</t>
  </si>
  <si>
    <t>Višak prihoda OŠ</t>
  </si>
  <si>
    <t xml:space="preserve">   42 Višak prihoda</t>
  </si>
  <si>
    <t>GLAVA 03-04 OSNOVNOŠKOLSKO OBRAZOVANJE</t>
  </si>
  <si>
    <t>PROGRAM 2202</t>
  </si>
  <si>
    <t>Osnovno školstvo-standard</t>
  </si>
  <si>
    <t>Aktivnost A2202-01</t>
  </si>
  <si>
    <t>Djelatnost osnovnih škola</t>
  </si>
  <si>
    <t>Izvor financiranja 45</t>
  </si>
  <si>
    <t>F.P. i dod. udio u por. na dohodak</t>
  </si>
  <si>
    <t>Aktivnost A2202-04</t>
  </si>
  <si>
    <t>Administracija i upravljanje</t>
  </si>
  <si>
    <t>Izvor financiranja 51</t>
  </si>
  <si>
    <t>Državni proračun</t>
  </si>
  <si>
    <t>PROGRAM 2203</t>
  </si>
  <si>
    <t>Osnovno školstvo-iznad standarda</t>
  </si>
  <si>
    <t>Aktivnost A2203-04</t>
  </si>
  <si>
    <t>Podizanje kvalitete i standarda u školstvu</t>
  </si>
  <si>
    <t>Izvor financiranja 31</t>
  </si>
  <si>
    <t>Vlastiti prihodi-korisnici</t>
  </si>
  <si>
    <t>Izvor financiranja 41</t>
  </si>
  <si>
    <t>Prihodi za posebne namjene</t>
  </si>
  <si>
    <t>Izvor financiranja 42</t>
  </si>
  <si>
    <t>Višak/manjak prihoda korisnici</t>
  </si>
  <si>
    <t>Izvor financiranja 53</t>
  </si>
  <si>
    <t>Proračun JLS</t>
  </si>
  <si>
    <t>Rashodi za dodatna ulaganja na nefinancijskoj imovini</t>
  </si>
  <si>
    <t>Izvor financiranja 61</t>
  </si>
  <si>
    <t>Tekuće donacije-korisnici</t>
  </si>
  <si>
    <t>Izvor financiranja 54</t>
  </si>
  <si>
    <t>Pomoći iz inozemstva</t>
  </si>
  <si>
    <t>Aktivnost A2203-27</t>
  </si>
  <si>
    <t>Udžbenici</t>
  </si>
  <si>
    <t>Aktivnost A2203-33</t>
  </si>
  <si>
    <t>Prehrana za učenike</t>
  </si>
  <si>
    <t>Program 4306</t>
  </si>
  <si>
    <t>Nacionalni EU projekti</t>
  </si>
  <si>
    <t>Tekući projekt T4306-03</t>
  </si>
  <si>
    <t>Inkluzija-korak bliže društvu bez prepreka 2023./2024.</t>
  </si>
  <si>
    <t xml:space="preserve">Opći prihodi i primici </t>
  </si>
  <si>
    <t>UKUPNO:</t>
  </si>
  <si>
    <t>Plan 2026.</t>
  </si>
  <si>
    <t>Izvor financiranja 12</t>
  </si>
  <si>
    <t>Višak/manjak prihoda-ZŽ</t>
  </si>
  <si>
    <t xml:space="preserve">    53 Proračun JLS</t>
  </si>
  <si>
    <t>Ostali rashodi za zaposlene</t>
  </si>
  <si>
    <t>Građevinski objekti</t>
  </si>
  <si>
    <t>Izvor financiranja 11</t>
  </si>
  <si>
    <t>DEC-višak/manjak prihoda korisnici</t>
  </si>
  <si>
    <t>Nabava proizvedene dugotrajne imovine</t>
  </si>
  <si>
    <t>Zalihe menstrualnih higijenskih potrepština</t>
  </si>
  <si>
    <t>Aktivnost A2203-34</t>
  </si>
  <si>
    <t>Materijal za hig. potrebe i njegu</t>
  </si>
  <si>
    <t>Izvor financiranje 42</t>
  </si>
  <si>
    <t>Višak prihoda</t>
  </si>
  <si>
    <t>Aktivnost A2203-14</t>
  </si>
  <si>
    <t>Natjecanja i smotre u OŠ</t>
  </si>
  <si>
    <t>Opći prihodi i primici</t>
  </si>
  <si>
    <t>Kapitalna ulaganja u osnovnim školama</t>
  </si>
  <si>
    <t>Tekući projekt T2203-03</t>
  </si>
  <si>
    <t>Aktivnost A2203-01</t>
  </si>
  <si>
    <t>Javne potrebe u prosvjeti-korisnici</t>
  </si>
  <si>
    <t>Hitne intervencije u osnovnim školama</t>
  </si>
  <si>
    <t>Tekući projekt T2202-03</t>
  </si>
  <si>
    <t>PROGRAM K2202-02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</si>
</sst>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>
      <alignment horizontal="right"/>
    </xf>
    <xf numFmtId="0" fontId="21" fillId="0" borderId="3" xfId="0" applyFont="1" applyBorder="1"/>
    <xf numFmtId="0" fontId="22" fillId="0" borderId="3" xfId="0" applyFont="1" applyBorder="1"/>
    <xf numFmtId="164" fontId="21" fillId="0" borderId="3" xfId="0" applyNumberFormat="1" applyFont="1" applyBorder="1"/>
    <xf numFmtId="164" fontId="22" fillId="0" borderId="3" xfId="0" applyNumberFormat="1" applyFont="1" applyBorder="1"/>
    <xf numFmtId="164" fontId="6" fillId="0" borderId="3" xfId="0" applyNumberFormat="1" applyFont="1" applyFill="1" applyBorder="1" applyAlignment="1" applyProtection="1">
      <alignment horizontal="left" vertical="center" wrapText="1"/>
    </xf>
    <xf numFmtId="164" fontId="9" fillId="2" borderId="3" xfId="0" applyNumberFormat="1" applyFont="1" applyFill="1" applyBorder="1" applyAlignment="1" applyProtection="1">
      <alignment vertical="center" wrapText="1"/>
    </xf>
    <xf numFmtId="164" fontId="8" fillId="2" borderId="3" xfId="0" quotePrefix="1" applyNumberFormat="1" applyFont="1" applyFill="1" applyBorder="1" applyAlignment="1">
      <alignment horizontal="left" vertical="center"/>
    </xf>
    <xf numFmtId="164" fontId="7" fillId="2" borderId="3" xfId="0" quotePrefix="1" applyNumberFormat="1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 applyProtection="1">
      <alignment horizontal="left" vertical="center" wrapText="1"/>
    </xf>
    <xf numFmtId="164" fontId="8" fillId="2" borderId="3" xfId="0" quotePrefix="1" applyNumberFormat="1" applyFont="1" applyFill="1" applyBorder="1" applyAlignment="1">
      <alignment horizontal="left" vertical="center" wrapText="1"/>
    </xf>
    <xf numFmtId="164" fontId="23" fillId="0" borderId="3" xfId="0" applyNumberFormat="1" applyFont="1" applyBorder="1"/>
    <xf numFmtId="164" fontId="21" fillId="0" borderId="0" xfId="0" applyNumberFormat="1" applyFont="1" applyBorder="1"/>
    <xf numFmtId="164" fontId="6" fillId="0" borderId="3" xfId="0" quotePrefix="1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right" wrapText="1"/>
    </xf>
    <xf numFmtId="16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12" fillId="0" borderId="0" xfId="0" applyFont="1" applyBorder="1"/>
    <xf numFmtId="0" fontId="21" fillId="0" borderId="3" xfId="0" applyFont="1" applyBorder="1" applyAlignment="1">
      <alignment horizontal="left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24" fillId="0" borderId="3" xfId="0" applyFont="1" applyBorder="1" applyAlignment="1">
      <alignment horizontal="left"/>
    </xf>
    <xf numFmtId="0" fontId="24" fillId="0" borderId="3" xfId="0" applyFont="1" applyBorder="1"/>
    <xf numFmtId="164" fontId="3" fillId="2" borderId="4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 applyProtection="1">
      <alignment horizontal="center" wrapText="1"/>
    </xf>
    <xf numFmtId="164" fontId="3" fillId="2" borderId="3" xfId="0" applyNumberFormat="1" applyFont="1" applyFill="1" applyBorder="1" applyAlignment="1" applyProtection="1">
      <alignment horizontal="center"/>
    </xf>
    <xf numFmtId="164" fontId="22" fillId="0" borderId="3" xfId="0" applyNumberFormat="1" applyFont="1" applyBorder="1" applyAlignment="1">
      <alignment horizontal="center"/>
    </xf>
    <xf numFmtId="164" fontId="21" fillId="0" borderId="3" xfId="0" applyNumberFormat="1" applyFont="1" applyBorder="1" applyAlignment="1">
      <alignment horizontal="center"/>
    </xf>
    <xf numFmtId="0" fontId="22" fillId="3" borderId="3" xfId="0" applyFont="1" applyFill="1" applyBorder="1"/>
    <xf numFmtId="164" fontId="22" fillId="3" borderId="3" xfId="0" applyNumberFormat="1" applyFont="1" applyFill="1" applyBorder="1" applyAlignment="1">
      <alignment horizontal="center"/>
    </xf>
    <xf numFmtId="164" fontId="22" fillId="5" borderId="3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164" fontId="6" fillId="5" borderId="4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164" fontId="6" fillId="3" borderId="4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 applyProtection="1">
      <alignment horizontal="center" wrapText="1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2" fillId="5" borderId="4" xfId="0" applyFont="1" applyFill="1" applyBorder="1" applyAlignment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5" fillId="6" borderId="3" xfId="0" applyFont="1" applyFill="1" applyBorder="1" applyAlignment="1">
      <alignment horizontal="center" vertical="center"/>
    </xf>
    <xf numFmtId="164" fontId="25" fillId="6" borderId="2" xfId="0" applyNumberFormat="1" applyFont="1" applyFill="1" applyBorder="1" applyAlignment="1">
      <alignment horizontal="center" vertical="center"/>
    </xf>
    <xf numFmtId="164" fontId="25" fillId="6" borderId="4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 applyProtection="1">
      <alignment horizontal="center" vertical="center" wrapText="1"/>
    </xf>
    <xf numFmtId="164" fontId="25" fillId="7" borderId="3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164" fontId="0" fillId="0" borderId="3" xfId="0" applyNumberForma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5" fillId="6" borderId="3" xfId="0" applyNumberFormat="1" applyFont="1" applyFill="1" applyBorder="1" applyAlignment="1" applyProtection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left" vertical="center"/>
    </xf>
    <xf numFmtId="49" fontId="5" fillId="4" borderId="2" xfId="0" applyNumberFormat="1" applyFont="1" applyFill="1" applyBorder="1" applyAlignment="1" applyProtection="1">
      <alignment horizontal="left" vertical="center"/>
    </xf>
    <xf numFmtId="0" fontId="22" fillId="3" borderId="1" xfId="0" applyFont="1" applyFill="1" applyBorder="1" applyAlignment="1"/>
    <xf numFmtId="0" fontId="22" fillId="3" borderId="2" xfId="0" applyFont="1" applyFill="1" applyBorder="1" applyAlignment="1"/>
    <xf numFmtId="0" fontId="22" fillId="3" borderId="4" xfId="0" applyFont="1" applyFill="1" applyBorder="1" applyAlignment="1"/>
    <xf numFmtId="0" fontId="24" fillId="0" borderId="1" xfId="0" applyFont="1" applyBorder="1" applyAlignment="1"/>
    <xf numFmtId="0" fontId="24" fillId="0" borderId="2" xfId="0" applyFont="1" applyBorder="1" applyAlignment="1"/>
    <xf numFmtId="0" fontId="24" fillId="0" borderId="4" xfId="0" applyFont="1" applyBorder="1" applyAlignment="1"/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2" fillId="5" borderId="1" xfId="0" applyFont="1" applyFill="1" applyBorder="1" applyAlignment="1"/>
    <xf numFmtId="0" fontId="22" fillId="5" borderId="2" xfId="0" applyFont="1" applyFill="1" applyBorder="1" applyAlignment="1"/>
    <xf numFmtId="0" fontId="22" fillId="5" borderId="4" xfId="0" applyFont="1" applyFill="1" applyBorder="1" applyAlignment="1"/>
    <xf numFmtId="0" fontId="21" fillId="0" borderId="1" xfId="0" applyFont="1" applyBorder="1" applyAlignment="1">
      <alignment horizontal="left" indent="1"/>
    </xf>
    <xf numFmtId="0" fontId="21" fillId="0" borderId="2" xfId="0" applyFont="1" applyBorder="1" applyAlignment="1">
      <alignment horizontal="left" indent="1"/>
    </xf>
    <xf numFmtId="0" fontId="21" fillId="0" borderId="4" xfId="0" applyFont="1" applyBorder="1" applyAlignment="1">
      <alignment horizontal="left" indent="1"/>
    </xf>
    <xf numFmtId="0" fontId="24" fillId="0" borderId="3" xfId="0" applyFont="1" applyBorder="1" applyAlignment="1"/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1" fillId="3" borderId="2" xfId="0" applyFont="1" applyFill="1" applyBorder="1" applyAlignment="1"/>
    <xf numFmtId="0" fontId="21" fillId="3" borderId="4" xfId="0" applyFont="1" applyFill="1" applyBorder="1" applyAlignment="1"/>
    <xf numFmtId="0" fontId="22" fillId="0" borderId="1" xfId="0" applyFont="1" applyBorder="1" applyAlignment="1"/>
    <xf numFmtId="0" fontId="22" fillId="0" borderId="2" xfId="0" applyFont="1" applyBorder="1" applyAlignment="1"/>
    <xf numFmtId="0" fontId="22" fillId="0" borderId="4" xfId="0" applyFont="1" applyBorder="1" applyAlignment="1"/>
    <xf numFmtId="0" fontId="25" fillId="7" borderId="1" xfId="0" applyFont="1" applyFill="1" applyBorder="1" applyAlignment="1">
      <alignment horizontal="left" indent="47"/>
    </xf>
    <xf numFmtId="0" fontId="26" fillId="7" borderId="2" xfId="0" applyFont="1" applyFill="1" applyBorder="1" applyAlignment="1">
      <alignment horizontal="left" indent="47"/>
    </xf>
    <xf numFmtId="0" fontId="26" fillId="7" borderId="4" xfId="0" applyFont="1" applyFill="1" applyBorder="1" applyAlignment="1">
      <alignment horizontal="left" indent="47"/>
    </xf>
    <xf numFmtId="0" fontId="22" fillId="3" borderId="1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164" fontId="21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24" fillId="0" borderId="2" xfId="0" applyFont="1" applyBorder="1" applyAlignment="1">
      <alignment vertical="center"/>
    </xf>
    <xf numFmtId="0" fontId="16" fillId="2" borderId="4" xfId="0" applyNumberFormat="1" applyFont="1" applyFill="1" applyBorder="1" applyAlignment="1" applyProtection="1">
      <alignment horizontal="left" vertical="center"/>
    </xf>
    <xf numFmtId="0" fontId="24" fillId="0" borderId="4" xfId="0" applyFont="1" applyBorder="1" applyAlignment="1">
      <alignment vertical="center"/>
    </xf>
    <xf numFmtId="0" fontId="16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indent="1"/>
    </xf>
    <xf numFmtId="0" fontId="3" fillId="2" borderId="4" xfId="0" applyNumberFormat="1" applyFont="1" applyFill="1" applyBorder="1" applyAlignment="1" applyProtection="1">
      <alignment horizontal="left" vertical="center" indent="1"/>
    </xf>
    <xf numFmtId="0" fontId="16" fillId="2" borderId="1" xfId="0" applyNumberFormat="1" applyFont="1" applyFill="1" applyBorder="1" applyAlignment="1" applyProtection="1">
      <alignment horizontal="left" vertical="center"/>
    </xf>
    <xf numFmtId="0" fontId="16" fillId="2" borderId="2" xfId="0" applyNumberFormat="1" applyFont="1" applyFill="1" applyBorder="1" applyAlignment="1" applyProtection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/>
    </xf>
    <xf numFmtId="0" fontId="24" fillId="0" borderId="0" xfId="0" applyFont="1"/>
    <xf numFmtId="164" fontId="6" fillId="3" borderId="3" xfId="0" applyNumberFormat="1" applyFont="1" applyFill="1" applyBorder="1" applyAlignment="1" applyProtection="1">
      <alignment horizontal="center"/>
    </xf>
    <xf numFmtId="165" fontId="21" fillId="0" borderId="3" xfId="0" applyNumberFormat="1" applyFont="1" applyBorder="1"/>
    <xf numFmtId="165" fontId="27" fillId="0" borderId="3" xfId="0" applyNumberFormat="1" applyFont="1" applyBorder="1"/>
    <xf numFmtId="164" fontId="6" fillId="3" borderId="3" xfId="0" applyNumberFormat="1" applyFont="1" applyFill="1" applyBorder="1" applyAlignment="1">
      <alignment horizontal="right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vertical="center"/>
    </xf>
    <xf numFmtId="164" fontId="6" fillId="3" borderId="4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6" fillId="0" borderId="3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/>
    <xf numFmtId="164" fontId="9" fillId="3" borderId="1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  <xf numFmtId="164" fontId="9" fillId="4" borderId="1" xfId="0" quotePrefix="1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 applyProtection="1">
      <alignment horizontal="right" wrapText="1"/>
    </xf>
    <xf numFmtId="164" fontId="6" fillId="3" borderId="1" xfId="0" quotePrefix="1" applyNumberFormat="1" applyFont="1" applyFill="1" applyBorder="1" applyAlignment="1">
      <alignment horizontal="right"/>
    </xf>
    <xf numFmtId="164" fontId="6" fillId="3" borderId="3" xfId="0" quotePrefix="1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F9" sqref="F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4" t="s">
        <v>54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24" t="s">
        <v>16</v>
      </c>
      <c r="B3" s="124"/>
      <c r="C3" s="124"/>
      <c r="D3" s="124"/>
      <c r="E3" s="124"/>
      <c r="F3" s="124"/>
      <c r="G3" s="124"/>
      <c r="H3" s="124"/>
      <c r="I3" s="125"/>
      <c r="J3" s="125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5.75" x14ac:dyDescent="0.25">
      <c r="A5" s="124" t="s">
        <v>20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25</v>
      </c>
    </row>
    <row r="7" spans="1:10" ht="25.5" x14ac:dyDescent="0.25">
      <c r="A7" s="24"/>
      <c r="B7" s="25"/>
      <c r="C7" s="25"/>
      <c r="D7" s="26"/>
      <c r="E7" s="27"/>
      <c r="F7" s="3" t="s">
        <v>55</v>
      </c>
      <c r="G7" s="3" t="s">
        <v>56</v>
      </c>
      <c r="H7" s="3" t="s">
        <v>57</v>
      </c>
      <c r="I7" s="3" t="s">
        <v>52</v>
      </c>
      <c r="J7" s="3" t="s">
        <v>58</v>
      </c>
    </row>
    <row r="8" spans="1:10" x14ac:dyDescent="0.25">
      <c r="A8" s="226" t="s">
        <v>0</v>
      </c>
      <c r="B8" s="227"/>
      <c r="C8" s="227"/>
      <c r="D8" s="227"/>
      <c r="E8" s="228"/>
      <c r="F8" s="229">
        <v>1801643.45</v>
      </c>
      <c r="G8" s="225">
        <v>1580647.12</v>
      </c>
      <c r="H8" s="225">
        <v>1710923.48</v>
      </c>
      <c r="I8" s="225">
        <v>1736587.3199999998</v>
      </c>
      <c r="J8" s="225">
        <v>1762636.14</v>
      </c>
    </row>
    <row r="9" spans="1:10" x14ac:dyDescent="0.25">
      <c r="A9" s="129" t="s">
        <v>26</v>
      </c>
      <c r="B9" s="130"/>
      <c r="C9" s="130"/>
      <c r="D9" s="130"/>
      <c r="E9" s="123"/>
      <c r="F9" s="57">
        <v>1801643.45</v>
      </c>
      <c r="G9" s="231">
        <v>1580647.12</v>
      </c>
      <c r="H9" s="57">
        <v>1710923.48</v>
      </c>
      <c r="I9" s="57">
        <v>1736587.3199999998</v>
      </c>
      <c r="J9" s="57">
        <v>1762636.14</v>
      </c>
    </row>
    <row r="10" spans="1:10" x14ac:dyDescent="0.25">
      <c r="A10" s="131" t="s">
        <v>27</v>
      </c>
      <c r="B10" s="123"/>
      <c r="C10" s="123"/>
      <c r="D10" s="123"/>
      <c r="E10" s="123"/>
      <c r="F10" s="231">
        <v>0</v>
      </c>
      <c r="G10" s="231">
        <v>0</v>
      </c>
      <c r="H10" s="231">
        <v>0</v>
      </c>
      <c r="I10" s="231">
        <v>0</v>
      </c>
      <c r="J10" s="231">
        <v>0</v>
      </c>
    </row>
    <row r="11" spans="1:10" x14ac:dyDescent="0.25">
      <c r="A11" s="29" t="s">
        <v>1</v>
      </c>
      <c r="B11" s="36"/>
      <c r="C11" s="36"/>
      <c r="D11" s="36"/>
      <c r="E11" s="36"/>
      <c r="F11" s="225">
        <f>F12+F13</f>
        <v>1773592.3800000001</v>
      </c>
      <c r="G11" s="225">
        <f>G12+G13</f>
        <v>1583249.85</v>
      </c>
      <c r="H11" s="225">
        <f t="shared" ref="G11:J11" si="0">H12+H13</f>
        <v>1710923.4799999997</v>
      </c>
      <c r="I11" s="225">
        <f t="shared" si="0"/>
        <v>1736587.32</v>
      </c>
      <c r="J11" s="225">
        <f t="shared" si="0"/>
        <v>1762636.1400000001</v>
      </c>
    </row>
    <row r="12" spans="1:10" x14ac:dyDescent="0.25">
      <c r="A12" s="132" t="s">
        <v>28</v>
      </c>
      <c r="B12" s="130"/>
      <c r="C12" s="130"/>
      <c r="D12" s="130"/>
      <c r="E12" s="130"/>
      <c r="F12" s="231">
        <v>1603201.05</v>
      </c>
      <c r="G12" s="231">
        <v>1557876.26</v>
      </c>
      <c r="H12" s="231">
        <v>1690045.8499999999</v>
      </c>
      <c r="I12" s="231">
        <v>1715396.53</v>
      </c>
      <c r="J12" s="232">
        <v>1741127.4900000002</v>
      </c>
    </row>
    <row r="13" spans="1:10" x14ac:dyDescent="0.25">
      <c r="A13" s="122" t="s">
        <v>29</v>
      </c>
      <c r="B13" s="123"/>
      <c r="C13" s="123"/>
      <c r="D13" s="123"/>
      <c r="E13" s="123"/>
      <c r="F13" s="233">
        <v>170391.33000000002</v>
      </c>
      <c r="G13" s="233">
        <v>25373.59</v>
      </c>
      <c r="H13" s="233">
        <v>20877.63</v>
      </c>
      <c r="I13" s="233">
        <v>21190.79</v>
      </c>
      <c r="J13" s="232">
        <v>21508.65</v>
      </c>
    </row>
    <row r="14" spans="1:10" x14ac:dyDescent="0.25">
      <c r="A14" s="133" t="s">
        <v>44</v>
      </c>
      <c r="B14" s="128"/>
      <c r="C14" s="128"/>
      <c r="D14" s="128"/>
      <c r="E14" s="128"/>
      <c r="F14" s="225">
        <v>2602.73</v>
      </c>
      <c r="G14" s="225">
        <v>2602.73</v>
      </c>
      <c r="H14" s="225">
        <v>0</v>
      </c>
      <c r="I14" s="225">
        <v>0</v>
      </c>
      <c r="J14" s="225">
        <v>0</v>
      </c>
    </row>
    <row r="15" spans="1:10" ht="27.75" customHeight="1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24" t="s">
        <v>21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4"/>
      <c r="B18" s="25"/>
      <c r="C18" s="25"/>
      <c r="D18" s="26"/>
      <c r="E18" s="27"/>
      <c r="F18" s="3" t="s">
        <v>55</v>
      </c>
      <c r="G18" s="3" t="s">
        <v>56</v>
      </c>
      <c r="H18" s="3" t="s">
        <v>57</v>
      </c>
      <c r="I18" s="3" t="s">
        <v>52</v>
      </c>
      <c r="J18" s="3" t="s">
        <v>58</v>
      </c>
    </row>
    <row r="19" spans="1:10" x14ac:dyDescent="0.25">
      <c r="A19" s="122" t="s">
        <v>30</v>
      </c>
      <c r="B19" s="123"/>
      <c r="C19" s="123"/>
      <c r="D19" s="123"/>
      <c r="E19" s="123"/>
      <c r="F19" s="233">
        <v>0</v>
      </c>
      <c r="G19" s="233">
        <v>0</v>
      </c>
      <c r="H19" s="233">
        <v>0</v>
      </c>
      <c r="I19" s="233">
        <v>0</v>
      </c>
      <c r="J19" s="232">
        <v>0</v>
      </c>
    </row>
    <row r="20" spans="1:10" x14ac:dyDescent="0.25">
      <c r="A20" s="122" t="s">
        <v>31</v>
      </c>
      <c r="B20" s="123"/>
      <c r="C20" s="123"/>
      <c r="D20" s="123"/>
      <c r="E20" s="123"/>
      <c r="F20" s="233">
        <v>0</v>
      </c>
      <c r="G20" s="233">
        <v>0</v>
      </c>
      <c r="H20" s="233">
        <v>0</v>
      </c>
      <c r="I20" s="233">
        <v>0</v>
      </c>
      <c r="J20" s="232">
        <v>0</v>
      </c>
    </row>
    <row r="21" spans="1:10" x14ac:dyDescent="0.25">
      <c r="A21" s="133" t="s">
        <v>2</v>
      </c>
      <c r="B21" s="128"/>
      <c r="C21" s="128"/>
      <c r="D21" s="128"/>
      <c r="E21" s="128"/>
      <c r="F21" s="225">
        <f>F19-F20</f>
        <v>0</v>
      </c>
      <c r="G21" s="225">
        <f t="shared" ref="G21:J21" si="1">G19-G20</f>
        <v>0</v>
      </c>
      <c r="H21" s="225">
        <f t="shared" si="1"/>
        <v>0</v>
      </c>
      <c r="I21" s="225">
        <f t="shared" si="1"/>
        <v>0</v>
      </c>
      <c r="J21" s="225">
        <f t="shared" si="1"/>
        <v>0</v>
      </c>
    </row>
    <row r="22" spans="1:10" x14ac:dyDescent="0.25">
      <c r="A22" s="133" t="s">
        <v>45</v>
      </c>
      <c r="B22" s="128"/>
      <c r="C22" s="128"/>
      <c r="D22" s="128"/>
      <c r="E22" s="128"/>
      <c r="F22" s="225">
        <f>F14+F21</f>
        <v>2602.73</v>
      </c>
      <c r="G22" s="225">
        <f t="shared" ref="G22:J22" si="2">G14+G21</f>
        <v>2602.73</v>
      </c>
      <c r="H22" s="225">
        <f t="shared" si="2"/>
        <v>0</v>
      </c>
      <c r="I22" s="225">
        <f t="shared" si="2"/>
        <v>0</v>
      </c>
      <c r="J22" s="225">
        <f t="shared" si="2"/>
        <v>0</v>
      </c>
    </row>
    <row r="23" spans="1:10" ht="18" x14ac:dyDescent="0.25">
      <c r="A23" s="18"/>
      <c r="B23" s="19"/>
      <c r="C23" s="19"/>
      <c r="D23" s="19"/>
      <c r="E23" s="19"/>
      <c r="F23" s="234"/>
      <c r="G23" s="234"/>
      <c r="H23" s="235"/>
      <c r="I23" s="235"/>
      <c r="J23" s="235"/>
    </row>
    <row r="24" spans="1:10" ht="15.75" x14ac:dyDescent="0.25">
      <c r="A24" s="124" t="s">
        <v>46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5.5" x14ac:dyDescent="0.25">
      <c r="A26" s="24"/>
      <c r="B26" s="25"/>
      <c r="C26" s="25"/>
      <c r="D26" s="26"/>
      <c r="E26" s="27"/>
      <c r="F26" s="3" t="s">
        <v>55</v>
      </c>
      <c r="G26" s="3" t="s">
        <v>56</v>
      </c>
      <c r="H26" s="3" t="s">
        <v>57</v>
      </c>
      <c r="I26" s="3" t="s">
        <v>52</v>
      </c>
      <c r="J26" s="3" t="s">
        <v>58</v>
      </c>
    </row>
    <row r="27" spans="1:10" ht="15" customHeight="1" x14ac:dyDescent="0.25">
      <c r="A27" s="136" t="s">
        <v>47</v>
      </c>
      <c r="B27" s="137"/>
      <c r="C27" s="137"/>
      <c r="D27" s="137"/>
      <c r="E27" s="138"/>
      <c r="F27" s="37">
        <v>0</v>
      </c>
      <c r="G27" s="37">
        <v>0</v>
      </c>
      <c r="H27" s="37">
        <v>0</v>
      </c>
      <c r="I27" s="37">
        <v>0</v>
      </c>
      <c r="J27" s="38">
        <v>0</v>
      </c>
    </row>
    <row r="28" spans="1:10" ht="15" customHeight="1" x14ac:dyDescent="0.25">
      <c r="A28" s="133" t="s">
        <v>48</v>
      </c>
      <c r="B28" s="128"/>
      <c r="C28" s="128"/>
      <c r="D28" s="128"/>
      <c r="E28" s="128"/>
      <c r="F28" s="236">
        <f>F22+F27</f>
        <v>2602.73</v>
      </c>
      <c r="G28" s="236">
        <f t="shared" ref="G28:J28" si="3">G22+G27</f>
        <v>2602.73</v>
      </c>
      <c r="H28" s="236">
        <f t="shared" si="3"/>
        <v>0</v>
      </c>
      <c r="I28" s="236">
        <f t="shared" si="3"/>
        <v>0</v>
      </c>
      <c r="J28" s="237">
        <f t="shared" si="3"/>
        <v>0</v>
      </c>
    </row>
    <row r="29" spans="1:10" ht="45" customHeight="1" x14ac:dyDescent="0.25">
      <c r="A29" s="127" t="s">
        <v>49</v>
      </c>
      <c r="B29" s="139"/>
      <c r="C29" s="139"/>
      <c r="D29" s="139"/>
      <c r="E29" s="140"/>
      <c r="F29" s="236">
        <f>F14+F21+F27-F28</f>
        <v>0</v>
      </c>
      <c r="G29" s="236">
        <f t="shared" ref="G29:J29" si="4">G14+G21+G27-G28</f>
        <v>0</v>
      </c>
      <c r="H29" s="236">
        <f t="shared" si="4"/>
        <v>0</v>
      </c>
      <c r="I29" s="236">
        <f t="shared" si="4"/>
        <v>0</v>
      </c>
      <c r="J29" s="237">
        <f t="shared" si="4"/>
        <v>0</v>
      </c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.75" x14ac:dyDescent="0.25">
      <c r="A31" s="141" t="s">
        <v>43</v>
      </c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ht="18" x14ac:dyDescent="0.25">
      <c r="A32" s="41"/>
      <c r="B32" s="42"/>
      <c r="C32" s="42"/>
      <c r="D32" s="42"/>
      <c r="E32" s="42"/>
      <c r="F32" s="42"/>
      <c r="G32" s="42"/>
      <c r="H32" s="43"/>
      <c r="I32" s="43"/>
      <c r="J32" s="43"/>
    </row>
    <row r="33" spans="1:10" ht="25.5" x14ac:dyDescent="0.25">
      <c r="A33" s="44"/>
      <c r="B33" s="45"/>
      <c r="C33" s="45"/>
      <c r="D33" s="46"/>
      <c r="E33" s="47"/>
      <c r="F33" s="48" t="s">
        <v>55</v>
      </c>
      <c r="G33" s="48" t="s">
        <v>56</v>
      </c>
      <c r="H33" s="48" t="s">
        <v>57</v>
      </c>
      <c r="I33" s="48" t="s">
        <v>52</v>
      </c>
      <c r="J33" s="48" t="s">
        <v>58</v>
      </c>
    </row>
    <row r="34" spans="1:10" x14ac:dyDescent="0.25">
      <c r="A34" s="136" t="s">
        <v>47</v>
      </c>
      <c r="B34" s="137"/>
      <c r="C34" s="137"/>
      <c r="D34" s="137"/>
      <c r="E34" s="138"/>
      <c r="F34" s="238">
        <v>0</v>
      </c>
      <c r="G34" s="238">
        <f>F37</f>
        <v>0</v>
      </c>
      <c r="H34" s="238">
        <f>G37</f>
        <v>0</v>
      </c>
      <c r="I34" s="238">
        <f>H37</f>
        <v>0</v>
      </c>
      <c r="J34" s="239">
        <f>I37</f>
        <v>0</v>
      </c>
    </row>
    <row r="35" spans="1:10" ht="28.5" customHeight="1" x14ac:dyDescent="0.25">
      <c r="A35" s="136" t="s">
        <v>50</v>
      </c>
      <c r="B35" s="137"/>
      <c r="C35" s="137"/>
      <c r="D35" s="137"/>
      <c r="E35" s="138"/>
      <c r="F35" s="238">
        <v>0</v>
      </c>
      <c r="G35" s="238">
        <v>0</v>
      </c>
      <c r="H35" s="238">
        <v>0</v>
      </c>
      <c r="I35" s="238">
        <v>0</v>
      </c>
      <c r="J35" s="239">
        <v>0</v>
      </c>
    </row>
    <row r="36" spans="1:10" x14ac:dyDescent="0.25">
      <c r="A36" s="136" t="s">
        <v>51</v>
      </c>
      <c r="B36" s="142"/>
      <c r="C36" s="142"/>
      <c r="D36" s="142"/>
      <c r="E36" s="143"/>
      <c r="F36" s="238">
        <v>0</v>
      </c>
      <c r="G36" s="238">
        <v>0</v>
      </c>
      <c r="H36" s="238">
        <v>0</v>
      </c>
      <c r="I36" s="238">
        <v>0</v>
      </c>
      <c r="J36" s="239">
        <v>0</v>
      </c>
    </row>
    <row r="37" spans="1:10" ht="15" customHeight="1" x14ac:dyDescent="0.25">
      <c r="A37" s="133" t="s">
        <v>48</v>
      </c>
      <c r="B37" s="128"/>
      <c r="C37" s="128"/>
      <c r="D37" s="128"/>
      <c r="E37" s="128"/>
      <c r="F37" s="240">
        <f>F34-F35+F36</f>
        <v>0</v>
      </c>
      <c r="G37" s="240">
        <f t="shared" ref="G37:J37" si="5">G34-G35+G36</f>
        <v>0</v>
      </c>
      <c r="H37" s="240">
        <f t="shared" si="5"/>
        <v>0</v>
      </c>
      <c r="I37" s="240">
        <f t="shared" si="5"/>
        <v>0</v>
      </c>
      <c r="J37" s="241">
        <f t="shared" si="5"/>
        <v>0</v>
      </c>
    </row>
    <row r="38" spans="1:10" ht="17.25" customHeight="1" x14ac:dyDescent="0.25"/>
    <row r="39" spans="1:10" x14ac:dyDescent="0.25">
      <c r="A39" s="134"/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7" workbookViewId="0">
      <selection activeCell="H29" sqref="H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140625" customWidth="1"/>
    <col min="5" max="8" width="25.28515625" customWidth="1"/>
  </cols>
  <sheetData>
    <row r="1" spans="1:8" ht="42" customHeight="1" x14ac:dyDescent="0.25">
      <c r="A1" s="124" t="s">
        <v>54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4" t="s">
        <v>16</v>
      </c>
      <c r="B3" s="124"/>
      <c r="C3" s="124"/>
      <c r="D3" s="124"/>
      <c r="E3" s="124"/>
      <c r="F3" s="124"/>
      <c r="G3" s="124"/>
      <c r="H3" s="12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4" t="s">
        <v>4</v>
      </c>
      <c r="B5" s="124"/>
      <c r="C5" s="124"/>
      <c r="D5" s="124"/>
      <c r="E5" s="124"/>
      <c r="F5" s="124"/>
      <c r="G5" s="124"/>
      <c r="H5" s="12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24" t="s">
        <v>32</v>
      </c>
      <c r="B7" s="124"/>
      <c r="C7" s="124"/>
      <c r="D7" s="124"/>
      <c r="E7" s="124"/>
      <c r="F7" s="124"/>
      <c r="G7" s="124"/>
      <c r="H7" s="124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59</v>
      </c>
      <c r="E9" s="17" t="s">
        <v>56</v>
      </c>
      <c r="F9" s="17" t="s">
        <v>60</v>
      </c>
      <c r="G9" s="17" t="s">
        <v>53</v>
      </c>
      <c r="H9" s="17" t="s">
        <v>61</v>
      </c>
    </row>
    <row r="10" spans="1:8" x14ac:dyDescent="0.25">
      <c r="A10" s="31"/>
      <c r="B10" s="32"/>
      <c r="C10" s="30" t="s">
        <v>0</v>
      </c>
      <c r="D10" s="51">
        <v>1801643.45</v>
      </c>
      <c r="E10" s="57">
        <f>E11+E16</f>
        <v>1583249.85</v>
      </c>
      <c r="F10" s="57">
        <v>1710923.48</v>
      </c>
      <c r="G10" s="57">
        <v>1736587.32</v>
      </c>
      <c r="H10" s="57">
        <v>1762636.14</v>
      </c>
    </row>
    <row r="11" spans="1:8" ht="15.75" customHeight="1" x14ac:dyDescent="0.25">
      <c r="A11" s="8">
        <v>6</v>
      </c>
      <c r="B11" s="8"/>
      <c r="C11" s="8" t="s">
        <v>7</v>
      </c>
      <c r="D11" s="53">
        <v>1801643.45</v>
      </c>
      <c r="E11" s="57">
        <v>1580647.12</v>
      </c>
      <c r="F11" s="57">
        <f t="shared" ref="F11:H11" si="0">F12+F13+F14+F15</f>
        <v>1710923.48</v>
      </c>
      <c r="G11" s="57">
        <f t="shared" si="0"/>
        <v>1736587.3199999998</v>
      </c>
      <c r="H11" s="57">
        <f t="shared" si="0"/>
        <v>1762636.14</v>
      </c>
    </row>
    <row r="12" spans="1:8" ht="38.25" x14ac:dyDescent="0.25">
      <c r="A12" s="8"/>
      <c r="B12" s="13">
        <v>63</v>
      </c>
      <c r="C12" s="13" t="s">
        <v>22</v>
      </c>
      <c r="D12" s="53">
        <v>1252837.3</v>
      </c>
      <c r="E12" s="54">
        <v>1263032.29</v>
      </c>
      <c r="F12" s="54">
        <v>1386065.31</v>
      </c>
      <c r="G12" s="54">
        <v>1406856.28</v>
      </c>
      <c r="H12" s="54">
        <v>1427959.13</v>
      </c>
    </row>
    <row r="13" spans="1:8" ht="51" x14ac:dyDescent="0.25">
      <c r="A13" s="9"/>
      <c r="B13" s="9">
        <v>65</v>
      </c>
      <c r="C13" s="73" t="s">
        <v>72</v>
      </c>
      <c r="D13" s="53">
        <v>130</v>
      </c>
      <c r="E13" s="54">
        <v>260</v>
      </c>
      <c r="F13" s="54">
        <v>260</v>
      </c>
      <c r="G13" s="54">
        <v>263.89999999999998</v>
      </c>
      <c r="H13" s="54">
        <v>267.86</v>
      </c>
    </row>
    <row r="14" spans="1:8" ht="38.25" x14ac:dyDescent="0.25">
      <c r="A14" s="9"/>
      <c r="B14" s="9">
        <v>66</v>
      </c>
      <c r="C14" s="73" t="s">
        <v>73</v>
      </c>
      <c r="D14" s="53">
        <v>5170.42</v>
      </c>
      <c r="E14" s="54">
        <v>3604.17</v>
      </c>
      <c r="F14" s="54">
        <v>3848.17</v>
      </c>
      <c r="G14" s="54">
        <v>3905.89</v>
      </c>
      <c r="H14" s="54">
        <v>3964.48</v>
      </c>
    </row>
    <row r="15" spans="1:8" ht="38.25" x14ac:dyDescent="0.25">
      <c r="A15" s="9"/>
      <c r="B15" s="9">
        <v>67</v>
      </c>
      <c r="C15" s="13" t="s">
        <v>23</v>
      </c>
      <c r="D15" s="53">
        <v>543505.73</v>
      </c>
      <c r="E15" s="54">
        <v>313750.65999999997</v>
      </c>
      <c r="F15" s="54">
        <v>320750</v>
      </c>
      <c r="G15" s="54">
        <v>325561.25</v>
      </c>
      <c r="H15" s="54">
        <v>330444.67</v>
      </c>
    </row>
    <row r="16" spans="1:8" x14ac:dyDescent="0.25">
      <c r="A16" s="59">
        <v>9</v>
      </c>
      <c r="B16" s="58"/>
      <c r="C16" s="58"/>
      <c r="D16" s="61">
        <v>2602.73</v>
      </c>
      <c r="E16" s="61">
        <v>2602.73</v>
      </c>
      <c r="F16" s="61">
        <v>0</v>
      </c>
      <c r="G16" s="61">
        <v>0</v>
      </c>
      <c r="H16" s="61">
        <v>0</v>
      </c>
    </row>
    <row r="17" spans="1:8" x14ac:dyDescent="0.25">
      <c r="A17" s="58"/>
      <c r="B17" s="83">
        <v>92</v>
      </c>
      <c r="C17" s="58" t="s">
        <v>74</v>
      </c>
      <c r="D17" s="60">
        <v>2602.73</v>
      </c>
      <c r="E17" s="60">
        <v>2602.73</v>
      </c>
      <c r="F17" s="60">
        <v>0</v>
      </c>
      <c r="G17" s="60">
        <v>0</v>
      </c>
      <c r="H17" s="60">
        <v>0</v>
      </c>
    </row>
    <row r="18" spans="1:8" x14ac:dyDescent="0.25">
      <c r="A18" s="82"/>
      <c r="B18" s="82"/>
      <c r="C18" s="82"/>
      <c r="D18" s="82"/>
      <c r="E18" s="82"/>
      <c r="F18" s="82"/>
      <c r="G18" s="82"/>
      <c r="H18" s="82"/>
    </row>
    <row r="19" spans="1:8" x14ac:dyDescent="0.25">
      <c r="A19" s="82"/>
      <c r="B19" s="82"/>
      <c r="C19" s="82"/>
      <c r="D19" s="82"/>
      <c r="E19" s="82"/>
      <c r="F19" s="82"/>
      <c r="G19" s="82"/>
      <c r="H19" s="82"/>
    </row>
    <row r="20" spans="1:8" x14ac:dyDescent="0.25">
      <c r="A20" s="82"/>
      <c r="B20" s="82"/>
      <c r="C20" s="82"/>
      <c r="D20" s="82"/>
      <c r="E20" s="82"/>
      <c r="F20" s="82"/>
      <c r="G20" s="82"/>
      <c r="H20" s="82"/>
    </row>
    <row r="21" spans="1:8" ht="15.75" x14ac:dyDescent="0.25">
      <c r="A21" s="124" t="s">
        <v>33</v>
      </c>
      <c r="B21" s="144"/>
      <c r="C21" s="144"/>
      <c r="D21" s="144"/>
      <c r="E21" s="144"/>
      <c r="F21" s="144"/>
      <c r="G21" s="144"/>
      <c r="H21" s="144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7" t="s">
        <v>5</v>
      </c>
      <c r="B23" s="16" t="s">
        <v>6</v>
      </c>
      <c r="C23" s="16" t="s">
        <v>8</v>
      </c>
      <c r="D23" s="16" t="s">
        <v>59</v>
      </c>
      <c r="E23" s="17" t="s">
        <v>56</v>
      </c>
      <c r="F23" s="17" t="s">
        <v>60</v>
      </c>
      <c r="G23" s="17" t="s">
        <v>53</v>
      </c>
      <c r="H23" s="17" t="s">
        <v>61</v>
      </c>
    </row>
    <row r="24" spans="1:8" x14ac:dyDescent="0.25">
      <c r="A24" s="31"/>
      <c r="B24" s="32"/>
      <c r="C24" s="30" t="s">
        <v>1</v>
      </c>
      <c r="D24" s="51">
        <v>1773592.3800000001</v>
      </c>
      <c r="E24" s="52">
        <v>1583249.85</v>
      </c>
      <c r="F24" s="52">
        <f>F25+F29</f>
        <v>1710923.4799999997</v>
      </c>
      <c r="G24" s="52">
        <f>G25+G29</f>
        <v>1736587.32</v>
      </c>
      <c r="H24" s="52">
        <f>H29+H25</f>
        <v>1762636.1400000001</v>
      </c>
    </row>
    <row r="25" spans="1:8" ht="15.75" customHeight="1" x14ac:dyDescent="0.25">
      <c r="A25" s="8">
        <v>3</v>
      </c>
      <c r="B25" s="8"/>
      <c r="C25" s="8" t="s">
        <v>9</v>
      </c>
      <c r="D25" s="72">
        <v>1603201.05</v>
      </c>
      <c r="E25" s="57">
        <v>1557876.26</v>
      </c>
      <c r="F25" s="57">
        <f>F27+F26</f>
        <v>1690045.8499999999</v>
      </c>
      <c r="G25" s="57">
        <f>G27+G26</f>
        <v>1715396.53</v>
      </c>
      <c r="H25" s="57">
        <f>H27+H26</f>
        <v>1741127.4900000002</v>
      </c>
    </row>
    <row r="26" spans="1:8" ht="15.75" customHeight="1" x14ac:dyDescent="0.25">
      <c r="A26" s="8"/>
      <c r="B26" s="13">
        <v>31</v>
      </c>
      <c r="C26" s="13" t="s">
        <v>10</v>
      </c>
      <c r="D26" s="53">
        <v>1137630.76</v>
      </c>
      <c r="E26" s="54">
        <v>1145256.6000000001</v>
      </c>
      <c r="F26" s="54">
        <v>1276086.17</v>
      </c>
      <c r="G26" s="54">
        <v>1295227.46</v>
      </c>
      <c r="H26" s="54">
        <v>1314655.8700000001</v>
      </c>
    </row>
    <row r="27" spans="1:8" x14ac:dyDescent="0.25">
      <c r="A27" s="9"/>
      <c r="B27" s="9">
        <v>32</v>
      </c>
      <c r="C27" s="9" t="s">
        <v>19</v>
      </c>
      <c r="D27" s="53">
        <v>465079.79</v>
      </c>
      <c r="E27" s="54">
        <v>412649.66</v>
      </c>
      <c r="F27" s="54">
        <v>413959.67999999999</v>
      </c>
      <c r="G27" s="54">
        <v>420169.07</v>
      </c>
      <c r="H27" s="54">
        <v>426471.62</v>
      </c>
    </row>
    <row r="28" spans="1:8" x14ac:dyDescent="0.25">
      <c r="A28" s="9"/>
      <c r="B28" s="9">
        <v>38</v>
      </c>
      <c r="C28" s="9" t="s">
        <v>118</v>
      </c>
      <c r="D28" s="53">
        <v>490.5</v>
      </c>
      <c r="E28" s="54">
        <v>0</v>
      </c>
      <c r="F28" s="54">
        <v>0</v>
      </c>
      <c r="G28" s="54">
        <v>0</v>
      </c>
      <c r="H28" s="54">
        <v>0</v>
      </c>
    </row>
    <row r="29" spans="1:8" ht="25.5" x14ac:dyDescent="0.25">
      <c r="A29" s="11">
        <v>4</v>
      </c>
      <c r="B29" s="12"/>
      <c r="C29" s="22" t="s">
        <v>11</v>
      </c>
      <c r="D29" s="72">
        <f>D31+D32</f>
        <v>170391.33000000002</v>
      </c>
      <c r="E29" s="57">
        <v>25373.59</v>
      </c>
      <c r="F29" s="57">
        <v>20877.63</v>
      </c>
      <c r="G29" s="57">
        <v>21190.79</v>
      </c>
      <c r="H29" s="57">
        <v>21508.65</v>
      </c>
    </row>
    <row r="30" spans="1:8" ht="38.25" x14ac:dyDescent="0.25">
      <c r="A30" s="13"/>
      <c r="B30" s="13">
        <v>41</v>
      </c>
      <c r="C30" s="23" t="s">
        <v>12</v>
      </c>
      <c r="D30" s="53">
        <v>0</v>
      </c>
      <c r="E30" s="54">
        <v>0</v>
      </c>
      <c r="F30" s="54">
        <v>0</v>
      </c>
      <c r="G30" s="54">
        <v>0</v>
      </c>
      <c r="H30" s="55">
        <v>0</v>
      </c>
    </row>
    <row r="31" spans="1:8" x14ac:dyDescent="0.25">
      <c r="A31" s="80"/>
      <c r="B31" s="81">
        <v>42</v>
      </c>
      <c r="C31" s="80" t="s">
        <v>119</v>
      </c>
      <c r="D31" s="121">
        <v>35365.79</v>
      </c>
      <c r="E31" s="54">
        <v>25373.59</v>
      </c>
      <c r="F31" s="60">
        <v>20877.63</v>
      </c>
      <c r="G31" s="60">
        <v>21190.79</v>
      </c>
      <c r="H31" s="60">
        <v>21508.65</v>
      </c>
    </row>
    <row r="32" spans="1:8" ht="45" x14ac:dyDescent="0.25">
      <c r="A32" s="80"/>
      <c r="B32" s="81">
        <v>45</v>
      </c>
      <c r="C32" s="120" t="s">
        <v>99</v>
      </c>
      <c r="D32" s="121">
        <v>135025.54</v>
      </c>
      <c r="E32" s="121">
        <v>0</v>
      </c>
      <c r="F32" s="121">
        <v>0</v>
      </c>
      <c r="G32" s="121">
        <v>0</v>
      </c>
      <c r="H32" s="121">
        <v>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opLeftCell="A7" workbookViewId="0">
      <selection activeCell="D48" sqref="D48"/>
    </sheetView>
  </sheetViews>
  <sheetFormatPr defaultRowHeight="15" x14ac:dyDescent="0.25"/>
  <cols>
    <col min="1" max="1" width="39" customWidth="1"/>
    <col min="2" max="6" width="25.28515625" customWidth="1"/>
  </cols>
  <sheetData>
    <row r="1" spans="1:6" ht="42" customHeight="1" x14ac:dyDescent="0.25">
      <c r="A1" s="124" t="s">
        <v>54</v>
      </c>
      <c r="B1" s="124"/>
      <c r="C1" s="124"/>
      <c r="D1" s="124"/>
      <c r="E1" s="124"/>
      <c r="F1" s="124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124" t="s">
        <v>16</v>
      </c>
      <c r="B3" s="124"/>
      <c r="C3" s="124"/>
      <c r="D3" s="124"/>
      <c r="E3" s="124"/>
      <c r="F3" s="124"/>
    </row>
    <row r="4" spans="1:6" ht="18" x14ac:dyDescent="0.25">
      <c r="B4" s="21"/>
      <c r="C4" s="21"/>
      <c r="D4" s="21"/>
      <c r="E4" s="5"/>
      <c r="F4" s="5"/>
    </row>
    <row r="5" spans="1:6" ht="18" customHeight="1" x14ac:dyDescent="0.25">
      <c r="A5" s="124" t="s">
        <v>4</v>
      </c>
      <c r="B5" s="124"/>
      <c r="C5" s="124"/>
      <c r="D5" s="124"/>
      <c r="E5" s="124"/>
      <c r="F5" s="124"/>
    </row>
    <row r="6" spans="1:6" ht="18" x14ac:dyDescent="0.25">
      <c r="A6" s="21"/>
      <c r="B6" s="21"/>
      <c r="C6" s="21"/>
      <c r="D6" s="21"/>
      <c r="E6" s="5"/>
      <c r="F6" s="5"/>
    </row>
    <row r="7" spans="1:6" ht="15.75" customHeight="1" x14ac:dyDescent="0.25">
      <c r="A7" s="124" t="s">
        <v>34</v>
      </c>
      <c r="B7" s="124"/>
      <c r="C7" s="124"/>
      <c r="D7" s="124"/>
      <c r="E7" s="124"/>
      <c r="F7" s="124"/>
    </row>
    <row r="8" spans="1:6" ht="18" x14ac:dyDescent="0.25">
      <c r="A8" s="21"/>
      <c r="B8" s="21"/>
      <c r="C8" s="21"/>
      <c r="D8" s="21"/>
      <c r="E8" s="5"/>
      <c r="F8" s="5"/>
    </row>
    <row r="9" spans="1:6" ht="25.5" x14ac:dyDescent="0.25">
      <c r="A9" s="17" t="s">
        <v>36</v>
      </c>
      <c r="B9" s="16" t="s">
        <v>59</v>
      </c>
      <c r="C9" s="17" t="s">
        <v>56</v>
      </c>
      <c r="D9" s="17" t="s">
        <v>60</v>
      </c>
      <c r="E9" s="17" t="s">
        <v>53</v>
      </c>
      <c r="F9" s="17" t="s">
        <v>61</v>
      </c>
    </row>
    <row r="10" spans="1:6" x14ac:dyDescent="0.25">
      <c r="A10" s="62" t="s">
        <v>0</v>
      </c>
      <c r="B10" s="51">
        <f>B11+B14+B16+B20+B24</f>
        <v>1801643.75</v>
      </c>
      <c r="C10" s="52">
        <f>C11+C14+C16+C20+C24</f>
        <v>1583249.85</v>
      </c>
      <c r="D10" s="52">
        <f>D11+D14+D16+D20+D24</f>
        <v>1710923.48</v>
      </c>
      <c r="E10" s="52">
        <f>E11+E14+E16+E20+E24</f>
        <v>1736587.32</v>
      </c>
      <c r="F10" s="52">
        <f>F11+F14+F16+F20+F24</f>
        <v>1762636.1400000001</v>
      </c>
    </row>
    <row r="11" spans="1:6" x14ac:dyDescent="0.25">
      <c r="A11" s="63" t="s">
        <v>39</v>
      </c>
      <c r="B11" s="52">
        <f>B13+B12</f>
        <v>104033.57</v>
      </c>
      <c r="C11" s="52">
        <v>23475.34</v>
      </c>
      <c r="D11" s="52">
        <v>30474.68</v>
      </c>
      <c r="E11" s="70">
        <f>E13+E12</f>
        <v>30931.8</v>
      </c>
      <c r="F11" s="70">
        <f>F13+F12</f>
        <v>31395.78</v>
      </c>
    </row>
    <row r="12" spans="1:6" x14ac:dyDescent="0.25">
      <c r="A12" s="64" t="s">
        <v>40</v>
      </c>
      <c r="B12" s="54">
        <v>52808.98</v>
      </c>
      <c r="C12" s="54">
        <v>8469.4500000000007</v>
      </c>
      <c r="D12" s="54">
        <v>13120.46</v>
      </c>
      <c r="E12" s="56">
        <v>13317.27</v>
      </c>
      <c r="F12" s="56">
        <v>13517.03</v>
      </c>
    </row>
    <row r="13" spans="1:6" x14ac:dyDescent="0.25">
      <c r="A13" s="65" t="s">
        <v>62</v>
      </c>
      <c r="B13" s="54">
        <v>51224.59</v>
      </c>
      <c r="C13" s="54">
        <v>15005.89</v>
      </c>
      <c r="D13" s="54">
        <v>17354.22</v>
      </c>
      <c r="E13" s="54">
        <v>17614.53</v>
      </c>
      <c r="F13" s="54">
        <v>17878.75</v>
      </c>
    </row>
    <row r="14" spans="1:6" x14ac:dyDescent="0.25">
      <c r="A14" s="66" t="s">
        <v>41</v>
      </c>
      <c r="B14" s="72">
        <v>1470.77</v>
      </c>
      <c r="C14" s="57">
        <v>3554.17</v>
      </c>
      <c r="D14" s="57">
        <v>3798.17</v>
      </c>
      <c r="E14" s="57">
        <v>3855.14</v>
      </c>
      <c r="F14" s="57">
        <v>3912.97</v>
      </c>
    </row>
    <row r="15" spans="1:6" x14ac:dyDescent="0.25">
      <c r="A15" s="67" t="s">
        <v>42</v>
      </c>
      <c r="B15" s="53">
        <v>1470.77</v>
      </c>
      <c r="C15" s="54">
        <v>3554.17</v>
      </c>
      <c r="D15" s="54">
        <v>3798.17</v>
      </c>
      <c r="E15" s="54">
        <v>3855.14</v>
      </c>
      <c r="F15" s="54">
        <v>3912.97</v>
      </c>
    </row>
    <row r="16" spans="1:6" x14ac:dyDescent="0.25">
      <c r="A16" s="62" t="s">
        <v>38</v>
      </c>
      <c r="B16" s="72">
        <f>B19+B18+B17</f>
        <v>364157.53</v>
      </c>
      <c r="C16" s="57">
        <f>C17+C18+C19</f>
        <v>293138.05</v>
      </c>
      <c r="D16" s="57">
        <v>290535.32</v>
      </c>
      <c r="E16" s="57">
        <f>E19+E17</f>
        <v>294893.35000000003</v>
      </c>
      <c r="F16" s="71">
        <f>F19+F17</f>
        <v>299316.75</v>
      </c>
    </row>
    <row r="17" spans="1:6" x14ac:dyDescent="0.25">
      <c r="A17" s="64" t="s">
        <v>63</v>
      </c>
      <c r="B17" s="53">
        <v>130</v>
      </c>
      <c r="C17" s="54">
        <v>260</v>
      </c>
      <c r="D17" s="54">
        <v>260</v>
      </c>
      <c r="E17" s="54">
        <v>263.89999999999998</v>
      </c>
      <c r="F17" s="55">
        <v>267.86</v>
      </c>
    </row>
    <row r="18" spans="1:6" x14ac:dyDescent="0.25">
      <c r="A18" s="64" t="s">
        <v>75</v>
      </c>
      <c r="B18" s="53">
        <v>14472.02</v>
      </c>
      <c r="C18" s="54">
        <v>2602.73</v>
      </c>
      <c r="D18" s="54">
        <v>0</v>
      </c>
      <c r="E18" s="54">
        <v>0</v>
      </c>
      <c r="F18" s="55">
        <v>0</v>
      </c>
    </row>
    <row r="19" spans="1:6" x14ac:dyDescent="0.25">
      <c r="A19" s="60" t="s">
        <v>64</v>
      </c>
      <c r="B19" s="60">
        <v>349555.51</v>
      </c>
      <c r="C19" s="60">
        <v>290275.32</v>
      </c>
      <c r="D19" s="60">
        <v>290275.32</v>
      </c>
      <c r="E19" s="60">
        <v>294629.45</v>
      </c>
      <c r="F19" s="60">
        <v>299048.89</v>
      </c>
    </row>
    <row r="20" spans="1:6" x14ac:dyDescent="0.25">
      <c r="A20" s="68" t="s">
        <v>37</v>
      </c>
      <c r="B20" s="61">
        <f>B21+B23</f>
        <v>1331931.8799999999</v>
      </c>
      <c r="C20" s="61">
        <v>1263032.29</v>
      </c>
      <c r="D20" s="61">
        <v>1386065.31</v>
      </c>
      <c r="E20" s="61">
        <f>E23+E21</f>
        <v>1406856.28</v>
      </c>
      <c r="F20" s="61">
        <f>F23+F21</f>
        <v>1427959.1300000001</v>
      </c>
    </row>
    <row r="21" spans="1:6" x14ac:dyDescent="0.25">
      <c r="A21" s="60" t="s">
        <v>65</v>
      </c>
      <c r="B21" s="60">
        <v>1330979.49</v>
      </c>
      <c r="C21" s="60">
        <v>1256048.06</v>
      </c>
      <c r="D21" s="60">
        <v>1380553.31</v>
      </c>
      <c r="E21" s="60">
        <v>1401261.6</v>
      </c>
      <c r="F21" s="60">
        <v>1422280.53</v>
      </c>
    </row>
    <row r="22" spans="1:6" x14ac:dyDescent="0.25">
      <c r="A22" s="60" t="s">
        <v>117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</row>
    <row r="23" spans="1:6" x14ac:dyDescent="0.25">
      <c r="A23" s="60" t="s">
        <v>66</v>
      </c>
      <c r="B23" s="60">
        <v>952.39</v>
      </c>
      <c r="C23" s="60">
        <v>6984.23</v>
      </c>
      <c r="D23" s="60">
        <v>5512</v>
      </c>
      <c r="E23" s="60">
        <v>5594.68</v>
      </c>
      <c r="F23" s="60">
        <v>5678.6</v>
      </c>
    </row>
    <row r="24" spans="1:6" x14ac:dyDescent="0.25">
      <c r="A24" s="68" t="s">
        <v>67</v>
      </c>
      <c r="B24" s="61">
        <v>50</v>
      </c>
      <c r="C24" s="61">
        <v>50</v>
      </c>
      <c r="D24" s="61">
        <v>50</v>
      </c>
      <c r="E24" s="61">
        <v>50.75</v>
      </c>
      <c r="F24" s="61">
        <v>51.51</v>
      </c>
    </row>
    <row r="25" spans="1:6" x14ac:dyDescent="0.25">
      <c r="A25" s="60" t="s">
        <v>68</v>
      </c>
      <c r="B25" s="60">
        <v>50</v>
      </c>
      <c r="C25" s="60">
        <v>50</v>
      </c>
      <c r="D25" s="60">
        <v>50</v>
      </c>
      <c r="E25" s="60">
        <v>50.75</v>
      </c>
      <c r="F25" s="60">
        <v>51.51</v>
      </c>
    </row>
    <row r="26" spans="1:6" x14ac:dyDescent="0.25">
      <c r="A26" s="69"/>
      <c r="B26" s="69"/>
      <c r="C26" s="69"/>
      <c r="D26" s="69"/>
      <c r="E26" s="69"/>
      <c r="F26" s="69"/>
    </row>
    <row r="27" spans="1:6" x14ac:dyDescent="0.25">
      <c r="A27" s="69"/>
      <c r="B27" s="69"/>
      <c r="C27" s="69"/>
      <c r="D27" s="69"/>
      <c r="E27" s="69"/>
      <c r="F27" s="69"/>
    </row>
    <row r="28" spans="1:6" x14ac:dyDescent="0.25">
      <c r="A28" s="69"/>
      <c r="B28" s="69"/>
      <c r="C28" s="69"/>
      <c r="D28" s="69"/>
      <c r="E28" s="69"/>
      <c r="F28" s="69"/>
    </row>
    <row r="29" spans="1:6" x14ac:dyDescent="0.25">
      <c r="A29" s="69"/>
      <c r="B29" s="69"/>
      <c r="C29" s="69"/>
      <c r="D29" s="69"/>
      <c r="E29" s="69"/>
      <c r="F29" s="69"/>
    </row>
    <row r="31" spans="1:6" ht="15.75" customHeight="1" x14ac:dyDescent="0.25">
      <c r="A31" s="124" t="s">
        <v>35</v>
      </c>
      <c r="B31" s="124"/>
      <c r="C31" s="124"/>
      <c r="D31" s="124"/>
      <c r="E31" s="124"/>
      <c r="F31" s="124"/>
    </row>
    <row r="32" spans="1:6" ht="18" x14ac:dyDescent="0.25">
      <c r="A32" s="21"/>
      <c r="B32" s="21"/>
      <c r="C32" s="21"/>
      <c r="D32" s="21"/>
      <c r="E32" s="5"/>
      <c r="F32" s="5"/>
    </row>
    <row r="33" spans="1:6" ht="25.5" x14ac:dyDescent="0.25">
      <c r="A33" s="17" t="s">
        <v>36</v>
      </c>
      <c r="B33" s="16" t="s">
        <v>59</v>
      </c>
      <c r="C33" s="17" t="s">
        <v>56</v>
      </c>
      <c r="D33" s="17" t="s">
        <v>60</v>
      </c>
      <c r="E33" s="17" t="s">
        <v>53</v>
      </c>
      <c r="F33" s="17" t="s">
        <v>61</v>
      </c>
    </row>
    <row r="34" spans="1:6" x14ac:dyDescent="0.25">
      <c r="A34" s="33" t="s">
        <v>1</v>
      </c>
      <c r="B34" s="51">
        <f>B35+B38+B40+B44+B47</f>
        <v>1773592.38</v>
      </c>
      <c r="C34" s="52">
        <f>C35+C38+C40+C44+C47</f>
        <v>1583249.85</v>
      </c>
      <c r="D34" s="52">
        <f>D35+D38+D40+D44+D47</f>
        <v>1710923.48</v>
      </c>
      <c r="E34" s="52">
        <f>E35+E38+E40+E44+E47</f>
        <v>1736587.32</v>
      </c>
      <c r="F34" s="52">
        <f>F35+F38+F40+F44+F47</f>
        <v>1762636.1400000001</v>
      </c>
    </row>
    <row r="35" spans="1:6" ht="15.75" customHeight="1" x14ac:dyDescent="0.25">
      <c r="A35" s="22" t="s">
        <v>39</v>
      </c>
      <c r="B35" s="72">
        <f>B37+B36</f>
        <v>104033.57</v>
      </c>
      <c r="C35" s="52">
        <v>23475.34</v>
      </c>
      <c r="D35" s="57">
        <v>30474.68</v>
      </c>
      <c r="E35" s="70">
        <f>E37+E36</f>
        <v>30931.8</v>
      </c>
      <c r="F35" s="70">
        <f>F37+F36</f>
        <v>31395.78</v>
      </c>
    </row>
    <row r="36" spans="1:6" x14ac:dyDescent="0.25">
      <c r="A36" s="10" t="s">
        <v>40</v>
      </c>
      <c r="B36" s="53">
        <v>52808.98</v>
      </c>
      <c r="C36" s="54">
        <v>8469.4500000000007</v>
      </c>
      <c r="D36" s="54">
        <v>13120.46</v>
      </c>
      <c r="E36" s="56">
        <v>13317.27</v>
      </c>
      <c r="F36" s="56">
        <v>13517.03</v>
      </c>
    </row>
    <row r="37" spans="1:6" x14ac:dyDescent="0.25">
      <c r="A37" s="9" t="s">
        <v>62</v>
      </c>
      <c r="B37" s="53">
        <v>51224.59</v>
      </c>
      <c r="C37" s="54">
        <v>15005.89</v>
      </c>
      <c r="D37" s="54">
        <v>17354.22</v>
      </c>
      <c r="E37" s="54">
        <v>17614.53</v>
      </c>
      <c r="F37" s="54">
        <v>17878.75</v>
      </c>
    </row>
    <row r="38" spans="1:6" x14ac:dyDescent="0.25">
      <c r="A38" s="22" t="s">
        <v>41</v>
      </c>
      <c r="B38" s="72">
        <v>197.55</v>
      </c>
      <c r="C38" s="57">
        <v>3554.17</v>
      </c>
      <c r="D38" s="57">
        <v>3798.17</v>
      </c>
      <c r="E38" s="57">
        <v>3855.14</v>
      </c>
      <c r="F38" s="57">
        <v>3912.97</v>
      </c>
    </row>
    <row r="39" spans="1:6" x14ac:dyDescent="0.25">
      <c r="A39" s="10" t="s">
        <v>42</v>
      </c>
      <c r="B39" s="53">
        <v>197.55</v>
      </c>
      <c r="C39" s="54">
        <v>3554.17</v>
      </c>
      <c r="D39" s="54">
        <v>3798.17</v>
      </c>
      <c r="E39" s="54">
        <v>3855.14</v>
      </c>
      <c r="F39" s="54">
        <v>3912.97</v>
      </c>
    </row>
    <row r="40" spans="1:6" x14ac:dyDescent="0.25">
      <c r="A40" s="59" t="s">
        <v>38</v>
      </c>
      <c r="B40" s="61">
        <f>B43+B42+B41</f>
        <v>381655.20999999996</v>
      </c>
      <c r="C40" s="57">
        <f>C41+C42+C43</f>
        <v>293138.05</v>
      </c>
      <c r="D40" s="61">
        <v>290535.32</v>
      </c>
      <c r="E40" s="57">
        <f>E43+E41</f>
        <v>294893.35000000003</v>
      </c>
      <c r="F40" s="71">
        <f>F43+F41</f>
        <v>299316.75</v>
      </c>
    </row>
    <row r="41" spans="1:6" x14ac:dyDescent="0.25">
      <c r="A41" s="58" t="s">
        <v>63</v>
      </c>
      <c r="B41" s="60">
        <v>0</v>
      </c>
      <c r="C41" s="54">
        <v>260</v>
      </c>
      <c r="D41" s="60">
        <v>260</v>
      </c>
      <c r="E41" s="54">
        <v>263.89999999999998</v>
      </c>
      <c r="F41" s="55">
        <v>267.86</v>
      </c>
    </row>
    <row r="42" spans="1:6" x14ac:dyDescent="0.25">
      <c r="A42" s="58" t="s">
        <v>75</v>
      </c>
      <c r="B42" s="60">
        <v>12183.05</v>
      </c>
      <c r="C42" s="54">
        <v>2602.73</v>
      </c>
      <c r="D42" s="60">
        <v>0</v>
      </c>
      <c r="E42" s="54">
        <v>0</v>
      </c>
      <c r="F42" s="55">
        <v>0</v>
      </c>
    </row>
    <row r="43" spans="1:6" x14ac:dyDescent="0.25">
      <c r="A43" s="58" t="s">
        <v>64</v>
      </c>
      <c r="B43" s="60">
        <v>369472.16</v>
      </c>
      <c r="C43" s="60">
        <v>290275.32</v>
      </c>
      <c r="D43" s="60">
        <v>290275.32</v>
      </c>
      <c r="E43" s="60">
        <v>294629.45</v>
      </c>
      <c r="F43" s="60">
        <v>299048.89</v>
      </c>
    </row>
    <row r="44" spans="1:6" x14ac:dyDescent="0.25">
      <c r="A44" s="59" t="s">
        <v>37</v>
      </c>
      <c r="B44" s="61">
        <f>B46+B45</f>
        <v>1287681.05</v>
      </c>
      <c r="C44" s="61">
        <v>1263032.29</v>
      </c>
      <c r="D44" s="61">
        <v>1386065.31</v>
      </c>
      <c r="E44" s="61">
        <f>E46+E45</f>
        <v>1406856.28</v>
      </c>
      <c r="F44" s="61">
        <f>F46+F45</f>
        <v>1427959.1300000001</v>
      </c>
    </row>
    <row r="45" spans="1:6" x14ac:dyDescent="0.25">
      <c r="A45" s="58" t="s">
        <v>65</v>
      </c>
      <c r="B45" s="60">
        <v>1281886.8700000001</v>
      </c>
      <c r="C45" s="60">
        <v>1256048.06</v>
      </c>
      <c r="D45" s="60">
        <v>1380553.31</v>
      </c>
      <c r="E45" s="60">
        <v>1401261.6</v>
      </c>
      <c r="F45" s="60">
        <v>1422280.53</v>
      </c>
    </row>
    <row r="46" spans="1:6" x14ac:dyDescent="0.25">
      <c r="A46" s="58" t="s">
        <v>66</v>
      </c>
      <c r="B46" s="60">
        <v>5794.18</v>
      </c>
      <c r="C46" s="60">
        <v>6984.23</v>
      </c>
      <c r="D46" s="60">
        <v>5512</v>
      </c>
      <c r="E46" s="60">
        <v>5594.68</v>
      </c>
      <c r="F46" s="60">
        <v>5678.6</v>
      </c>
    </row>
    <row r="47" spans="1:6" x14ac:dyDescent="0.25">
      <c r="A47" s="59" t="s">
        <v>67</v>
      </c>
      <c r="B47" s="61">
        <v>25</v>
      </c>
      <c r="C47" s="61">
        <v>50</v>
      </c>
      <c r="D47" s="61">
        <v>50</v>
      </c>
      <c r="E47" s="61">
        <v>50.75</v>
      </c>
      <c r="F47" s="61">
        <v>51.51</v>
      </c>
    </row>
    <row r="48" spans="1:6" x14ac:dyDescent="0.25">
      <c r="A48" s="58" t="s">
        <v>68</v>
      </c>
      <c r="B48" s="60">
        <v>25</v>
      </c>
      <c r="C48" s="60">
        <v>50</v>
      </c>
      <c r="D48" s="60">
        <v>50</v>
      </c>
      <c r="E48" s="60">
        <v>50.75</v>
      </c>
      <c r="F48" s="60">
        <v>51.51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C11" sqref="C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24" t="s">
        <v>54</v>
      </c>
      <c r="B1" s="124"/>
      <c r="C1" s="124"/>
      <c r="D1" s="124"/>
      <c r="E1" s="124"/>
      <c r="F1" s="12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4" t="s">
        <v>16</v>
      </c>
      <c r="B3" s="124"/>
      <c r="C3" s="124"/>
      <c r="D3" s="124"/>
      <c r="E3" s="125"/>
      <c r="F3" s="12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4" t="s">
        <v>4</v>
      </c>
      <c r="B5" s="126"/>
      <c r="C5" s="126"/>
      <c r="D5" s="126"/>
      <c r="E5" s="126"/>
      <c r="F5" s="12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4" t="s">
        <v>13</v>
      </c>
      <c r="B7" s="144"/>
      <c r="C7" s="144"/>
      <c r="D7" s="144"/>
      <c r="E7" s="144"/>
      <c r="F7" s="14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36</v>
      </c>
      <c r="B9" s="16" t="s">
        <v>59</v>
      </c>
      <c r="C9" s="17" t="s">
        <v>56</v>
      </c>
      <c r="D9" s="17" t="s">
        <v>60</v>
      </c>
      <c r="E9" s="17" t="s">
        <v>53</v>
      </c>
      <c r="F9" s="17" t="s">
        <v>61</v>
      </c>
    </row>
    <row r="10" spans="1:6" ht="15.75" customHeight="1" x14ac:dyDescent="0.25">
      <c r="A10" s="8" t="s">
        <v>14</v>
      </c>
      <c r="B10" s="72">
        <v>1773592.38</v>
      </c>
      <c r="C10" s="57">
        <v>1583249.85</v>
      </c>
      <c r="D10" s="57">
        <v>1710923.48</v>
      </c>
      <c r="E10" s="57">
        <v>1736587.32</v>
      </c>
      <c r="F10" s="57">
        <v>1762636.14</v>
      </c>
    </row>
    <row r="11" spans="1:6" ht="15.75" customHeight="1" x14ac:dyDescent="0.25">
      <c r="A11" s="8" t="s">
        <v>69</v>
      </c>
      <c r="B11" s="72">
        <v>1773592.38</v>
      </c>
      <c r="C11" s="57">
        <f>C12+C13</f>
        <v>1583249.85</v>
      </c>
      <c r="D11" s="57">
        <v>1710923.48</v>
      </c>
      <c r="E11" s="57">
        <v>1736587.32</v>
      </c>
      <c r="F11" s="57">
        <v>1762636.14</v>
      </c>
    </row>
    <row r="12" spans="1:6" x14ac:dyDescent="0.25">
      <c r="A12" s="15" t="s">
        <v>70</v>
      </c>
      <c r="B12" s="53">
        <v>1728385.04</v>
      </c>
      <c r="C12" s="54">
        <v>1559080.01</v>
      </c>
      <c r="D12" s="57">
        <v>1690465.85</v>
      </c>
      <c r="E12" s="54">
        <v>1715822.83</v>
      </c>
      <c r="F12" s="57">
        <v>1741560.18</v>
      </c>
    </row>
    <row r="13" spans="1:6" x14ac:dyDescent="0.25">
      <c r="A13" s="14" t="s">
        <v>71</v>
      </c>
      <c r="B13" s="53">
        <v>45207.34</v>
      </c>
      <c r="C13" s="54">
        <v>24169.84</v>
      </c>
      <c r="D13" s="54">
        <v>20457.63</v>
      </c>
      <c r="E13" s="54">
        <v>20764.490000000002</v>
      </c>
      <c r="F13" s="54">
        <v>21075.96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topLeftCell="A73" workbookViewId="0">
      <selection activeCell="F109" sqref="F10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2.140625" customWidth="1"/>
    <col min="4" max="4" width="52.85546875" customWidth="1"/>
    <col min="5" max="9" width="25.28515625" customWidth="1"/>
  </cols>
  <sheetData>
    <row r="1" spans="1:9" ht="42" customHeight="1" x14ac:dyDescent="0.25">
      <c r="A1" s="124" t="s">
        <v>54</v>
      </c>
      <c r="B1" s="124"/>
      <c r="C1" s="124"/>
      <c r="D1" s="124"/>
      <c r="E1" s="124"/>
      <c r="F1" s="124"/>
      <c r="G1" s="124"/>
      <c r="H1" s="124"/>
      <c r="I1" s="124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24" t="s">
        <v>15</v>
      </c>
      <c r="B3" s="126"/>
      <c r="C3" s="126"/>
      <c r="D3" s="126"/>
      <c r="E3" s="126"/>
      <c r="F3" s="126"/>
      <c r="G3" s="126"/>
      <c r="H3" s="126"/>
      <c r="I3" s="12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31.5" x14ac:dyDescent="0.25">
      <c r="A5" s="165" t="s">
        <v>17</v>
      </c>
      <c r="B5" s="166"/>
      <c r="C5" s="167"/>
      <c r="D5" s="84" t="s">
        <v>18</v>
      </c>
      <c r="E5" s="84" t="s">
        <v>59</v>
      </c>
      <c r="F5" s="85" t="s">
        <v>56</v>
      </c>
      <c r="G5" s="85" t="s">
        <v>114</v>
      </c>
      <c r="H5" s="85" t="s">
        <v>53</v>
      </c>
      <c r="I5" s="85" t="s">
        <v>61</v>
      </c>
    </row>
    <row r="6" spans="1:9" ht="15.75" x14ac:dyDescent="0.25">
      <c r="A6" s="168" t="s">
        <v>76</v>
      </c>
      <c r="B6" s="169"/>
      <c r="C6" s="169"/>
      <c r="D6" s="169"/>
      <c r="E6" s="86"/>
      <c r="F6" s="86"/>
      <c r="G6" s="86"/>
      <c r="H6" s="86"/>
      <c r="I6" s="87"/>
    </row>
    <row r="7" spans="1:9" ht="15.75" x14ac:dyDescent="0.25">
      <c r="A7" s="163"/>
      <c r="B7" s="164"/>
      <c r="C7" s="164"/>
      <c r="D7" s="115"/>
      <c r="E7" s="116"/>
      <c r="F7" s="116"/>
      <c r="G7" s="116"/>
      <c r="H7" s="116"/>
      <c r="I7" s="117"/>
    </row>
    <row r="8" spans="1:9" ht="15" customHeight="1" x14ac:dyDescent="0.25">
      <c r="A8" s="157" t="s">
        <v>77</v>
      </c>
      <c r="B8" s="158"/>
      <c r="C8" s="159"/>
      <c r="D8" s="100" t="s">
        <v>78</v>
      </c>
      <c r="E8" s="101">
        <f>E9+E19+E23+E32</f>
        <v>1594995.27</v>
      </c>
      <c r="F8" s="102">
        <f>F9+F19+F23+F32</f>
        <v>1474480.78</v>
      </c>
      <c r="G8" s="102">
        <f>G9+G32</f>
        <v>1601794.97</v>
      </c>
      <c r="H8" s="102">
        <f>H9+H32</f>
        <v>1625821.89</v>
      </c>
      <c r="I8" s="102">
        <f>I9+I32</f>
        <v>1650209.21</v>
      </c>
    </row>
    <row r="9" spans="1:9" ht="15" customHeight="1" x14ac:dyDescent="0.25">
      <c r="A9" s="160" t="s">
        <v>79</v>
      </c>
      <c r="B9" s="161"/>
      <c r="C9" s="162"/>
      <c r="D9" s="103" t="s">
        <v>80</v>
      </c>
      <c r="E9" s="104">
        <f>E10+E13+E16</f>
        <v>376682.12999999995</v>
      </c>
      <c r="F9" s="105">
        <v>290275.32</v>
      </c>
      <c r="G9" s="105">
        <v>290275.32</v>
      </c>
      <c r="H9" s="105">
        <v>294629.45</v>
      </c>
      <c r="I9" s="106">
        <v>299048.89</v>
      </c>
    </row>
    <row r="10" spans="1:9" ht="25.5" customHeight="1" x14ac:dyDescent="0.25">
      <c r="A10" s="154" t="s">
        <v>81</v>
      </c>
      <c r="B10" s="155"/>
      <c r="C10" s="156"/>
      <c r="D10" s="49" t="s">
        <v>82</v>
      </c>
      <c r="E10" s="91">
        <v>337268.47999999998</v>
      </c>
      <c r="F10" s="92">
        <v>290275.32</v>
      </c>
      <c r="G10" s="92">
        <v>290275.32</v>
      </c>
      <c r="H10" s="92">
        <v>294629.45</v>
      </c>
      <c r="I10" s="93">
        <v>299048.89</v>
      </c>
    </row>
    <row r="11" spans="1:9" x14ac:dyDescent="0.25">
      <c r="A11" s="145">
        <v>3</v>
      </c>
      <c r="B11" s="146"/>
      <c r="C11" s="147"/>
      <c r="D11" s="50" t="s">
        <v>9</v>
      </c>
      <c r="E11" s="91">
        <v>337268.47999999998</v>
      </c>
      <c r="F11" s="92">
        <v>290275.32</v>
      </c>
      <c r="G11" s="92">
        <v>290275.32</v>
      </c>
      <c r="H11" s="92">
        <v>294629.45</v>
      </c>
      <c r="I11" s="93">
        <v>299048.89</v>
      </c>
    </row>
    <row r="12" spans="1:9" x14ac:dyDescent="0.25">
      <c r="A12" s="148">
        <v>32</v>
      </c>
      <c r="B12" s="149"/>
      <c r="C12" s="150"/>
      <c r="D12" s="50" t="s">
        <v>19</v>
      </c>
      <c r="E12" s="91">
        <v>337268.47999999998</v>
      </c>
      <c r="F12" s="92">
        <v>290275.32</v>
      </c>
      <c r="G12" s="92">
        <v>290275.32</v>
      </c>
      <c r="H12" s="92">
        <v>294629.45</v>
      </c>
      <c r="I12" s="93">
        <v>299048.89</v>
      </c>
    </row>
    <row r="13" spans="1:9" x14ac:dyDescent="0.25">
      <c r="A13" s="154" t="s">
        <v>120</v>
      </c>
      <c r="B13" s="155"/>
      <c r="C13" s="156"/>
      <c r="D13" s="79" t="s">
        <v>130</v>
      </c>
      <c r="E13" s="91">
        <v>675.61</v>
      </c>
      <c r="F13" s="92">
        <v>0</v>
      </c>
      <c r="G13" s="92">
        <v>0</v>
      </c>
      <c r="H13" s="92">
        <v>0</v>
      </c>
      <c r="I13" s="93">
        <v>0</v>
      </c>
    </row>
    <row r="14" spans="1:9" x14ac:dyDescent="0.25">
      <c r="A14" s="74">
        <v>3</v>
      </c>
      <c r="B14" s="77"/>
      <c r="C14" s="78"/>
      <c r="D14" s="75" t="s">
        <v>9</v>
      </c>
      <c r="E14" s="91">
        <v>675.61</v>
      </c>
      <c r="F14" s="92">
        <v>0</v>
      </c>
      <c r="G14" s="92">
        <v>0</v>
      </c>
      <c r="H14" s="92">
        <v>0</v>
      </c>
      <c r="I14" s="93">
        <v>0</v>
      </c>
    </row>
    <row r="15" spans="1:9" x14ac:dyDescent="0.25">
      <c r="A15" s="76">
        <v>32</v>
      </c>
      <c r="B15" s="77"/>
      <c r="C15" s="78"/>
      <c r="D15" s="75" t="s">
        <v>19</v>
      </c>
      <c r="E15" s="91">
        <v>675.61</v>
      </c>
      <c r="F15" s="92">
        <v>0</v>
      </c>
      <c r="G15" s="92">
        <v>0</v>
      </c>
      <c r="H15" s="92">
        <v>0</v>
      </c>
      <c r="I15" s="93">
        <v>0</v>
      </c>
    </row>
    <row r="16" spans="1:9" x14ac:dyDescent="0.25">
      <c r="A16" s="154" t="s">
        <v>115</v>
      </c>
      <c r="B16" s="155"/>
      <c r="C16" s="156"/>
      <c r="D16" s="75" t="s">
        <v>121</v>
      </c>
      <c r="E16" s="91">
        <v>38738.04</v>
      </c>
      <c r="F16" s="92">
        <v>0</v>
      </c>
      <c r="G16" s="92">
        <v>0</v>
      </c>
      <c r="H16" s="92">
        <v>0</v>
      </c>
      <c r="I16" s="93">
        <v>0</v>
      </c>
    </row>
    <row r="17" spans="1:9" x14ac:dyDescent="0.25">
      <c r="A17" s="74">
        <v>3</v>
      </c>
      <c r="B17" s="77"/>
      <c r="C17" s="78"/>
      <c r="D17" s="75" t="s">
        <v>9</v>
      </c>
      <c r="E17" s="91">
        <v>38738.04</v>
      </c>
      <c r="F17" s="92">
        <v>0</v>
      </c>
      <c r="G17" s="92">
        <v>0</v>
      </c>
      <c r="H17" s="92">
        <v>0</v>
      </c>
      <c r="I17" s="93">
        <v>0</v>
      </c>
    </row>
    <row r="18" spans="1:9" x14ac:dyDescent="0.25">
      <c r="A18" s="76">
        <v>32</v>
      </c>
      <c r="B18" s="77"/>
      <c r="C18" s="78"/>
      <c r="D18" s="75" t="s">
        <v>19</v>
      </c>
      <c r="E18" s="91">
        <v>38738.04</v>
      </c>
      <c r="F18" s="92">
        <v>0</v>
      </c>
      <c r="G18" s="92">
        <v>0</v>
      </c>
      <c r="H18" s="92">
        <v>0</v>
      </c>
      <c r="I18" s="93">
        <v>0</v>
      </c>
    </row>
    <row r="19" spans="1:9" x14ac:dyDescent="0.25">
      <c r="A19" s="160" t="s">
        <v>137</v>
      </c>
      <c r="B19" s="161"/>
      <c r="C19" s="162"/>
      <c r="D19" s="111" t="s">
        <v>122</v>
      </c>
      <c r="E19" s="104">
        <v>21711.25</v>
      </c>
      <c r="F19" s="105">
        <v>0</v>
      </c>
      <c r="G19" s="105">
        <v>0</v>
      </c>
      <c r="H19" s="105">
        <v>0</v>
      </c>
      <c r="I19" s="106">
        <v>0</v>
      </c>
    </row>
    <row r="20" spans="1:9" ht="15" customHeight="1" x14ac:dyDescent="0.25">
      <c r="A20" s="154" t="s">
        <v>81</v>
      </c>
      <c r="B20" s="155"/>
      <c r="C20" s="156"/>
      <c r="D20" s="113" t="s">
        <v>82</v>
      </c>
      <c r="E20" s="224">
        <v>21711.25</v>
      </c>
      <c r="F20" s="92">
        <v>0</v>
      </c>
      <c r="G20" s="92">
        <v>0</v>
      </c>
      <c r="H20" s="92">
        <v>0</v>
      </c>
      <c r="I20" s="93">
        <v>0</v>
      </c>
    </row>
    <row r="21" spans="1:9" x14ac:dyDescent="0.25">
      <c r="A21" s="145">
        <v>4</v>
      </c>
      <c r="B21" s="146"/>
      <c r="C21" s="147"/>
      <c r="D21" s="83" t="s">
        <v>11</v>
      </c>
      <c r="E21" s="224">
        <v>21711.25</v>
      </c>
      <c r="F21" s="92">
        <v>0</v>
      </c>
      <c r="G21" s="92">
        <v>0</v>
      </c>
      <c r="H21" s="92">
        <v>0</v>
      </c>
      <c r="I21" s="93">
        <v>0</v>
      </c>
    </row>
    <row r="22" spans="1:9" x14ac:dyDescent="0.25">
      <c r="A22" s="148">
        <v>45</v>
      </c>
      <c r="B22" s="149"/>
      <c r="C22" s="150"/>
      <c r="D22" s="88" t="s">
        <v>99</v>
      </c>
      <c r="E22" s="224">
        <v>21711.25</v>
      </c>
      <c r="F22" s="92">
        <v>0</v>
      </c>
      <c r="G22" s="92">
        <v>0</v>
      </c>
      <c r="H22" s="92">
        <v>0</v>
      </c>
      <c r="I22" s="93">
        <v>0</v>
      </c>
    </row>
    <row r="23" spans="1:9" x14ac:dyDescent="0.25">
      <c r="A23" s="160" t="s">
        <v>136</v>
      </c>
      <c r="B23" s="161"/>
      <c r="C23" s="162"/>
      <c r="D23" s="111" t="s">
        <v>135</v>
      </c>
      <c r="E23" s="104">
        <f>E29+E24</f>
        <v>13072.43</v>
      </c>
      <c r="F23" s="105">
        <v>0</v>
      </c>
      <c r="G23" s="105">
        <v>0</v>
      </c>
      <c r="H23" s="105">
        <v>0</v>
      </c>
      <c r="I23" s="106">
        <v>0</v>
      </c>
    </row>
    <row r="24" spans="1:9" ht="15" customHeight="1" x14ac:dyDescent="0.25">
      <c r="A24" s="154" t="s">
        <v>81</v>
      </c>
      <c r="B24" s="155"/>
      <c r="C24" s="156"/>
      <c r="D24" s="113" t="s">
        <v>82</v>
      </c>
      <c r="E24" s="91">
        <f>E25+E27</f>
        <v>10492.43</v>
      </c>
      <c r="F24" s="92">
        <v>0</v>
      </c>
      <c r="G24" s="92">
        <v>0</v>
      </c>
      <c r="H24" s="92">
        <v>0</v>
      </c>
      <c r="I24" s="93">
        <v>0</v>
      </c>
    </row>
    <row r="25" spans="1:9" x14ac:dyDescent="0.25">
      <c r="A25" s="145">
        <v>3</v>
      </c>
      <c r="B25" s="146"/>
      <c r="C25" s="147"/>
      <c r="D25" s="112" t="s">
        <v>9</v>
      </c>
      <c r="E25" s="91">
        <v>8542.43</v>
      </c>
      <c r="F25" s="92">
        <v>0</v>
      </c>
      <c r="G25" s="92">
        <v>0</v>
      </c>
      <c r="H25" s="92">
        <v>0</v>
      </c>
      <c r="I25" s="93">
        <v>0</v>
      </c>
    </row>
    <row r="26" spans="1:9" x14ac:dyDescent="0.25">
      <c r="A26" s="148">
        <v>32</v>
      </c>
      <c r="B26" s="149"/>
      <c r="C26" s="150"/>
      <c r="D26" s="88" t="s">
        <v>19</v>
      </c>
      <c r="E26" s="91">
        <v>8542.43</v>
      </c>
      <c r="F26" s="92">
        <v>0</v>
      </c>
      <c r="G26" s="92">
        <v>0</v>
      </c>
      <c r="H26" s="92">
        <v>0</v>
      </c>
      <c r="I26" s="93">
        <v>0</v>
      </c>
    </row>
    <row r="27" spans="1:9" x14ac:dyDescent="0.25">
      <c r="A27" s="145">
        <v>4</v>
      </c>
      <c r="B27" s="146"/>
      <c r="C27" s="147"/>
      <c r="D27" s="83" t="s">
        <v>11</v>
      </c>
      <c r="E27" s="224">
        <v>1950</v>
      </c>
      <c r="F27" s="92">
        <v>0</v>
      </c>
      <c r="G27" s="92">
        <v>0</v>
      </c>
      <c r="H27" s="92">
        <v>0</v>
      </c>
      <c r="I27" s="93">
        <v>0</v>
      </c>
    </row>
    <row r="28" spans="1:9" x14ac:dyDescent="0.25">
      <c r="A28" s="148">
        <v>42</v>
      </c>
      <c r="B28" s="149"/>
      <c r="C28" s="150"/>
      <c r="D28" s="83" t="s">
        <v>24</v>
      </c>
      <c r="E28" s="224">
        <v>1950</v>
      </c>
      <c r="F28" s="92">
        <v>0</v>
      </c>
      <c r="G28" s="92">
        <v>0</v>
      </c>
      <c r="H28" s="92">
        <v>0</v>
      </c>
      <c r="I28" s="93">
        <v>0</v>
      </c>
    </row>
    <row r="29" spans="1:9" x14ac:dyDescent="0.25">
      <c r="A29" s="190" t="s">
        <v>115</v>
      </c>
      <c r="B29" s="191"/>
      <c r="C29" s="192"/>
      <c r="D29" s="90" t="s">
        <v>116</v>
      </c>
      <c r="E29" s="223">
        <v>2580</v>
      </c>
      <c r="F29" s="92">
        <v>0</v>
      </c>
      <c r="G29" s="92">
        <v>0</v>
      </c>
      <c r="H29" s="92">
        <v>0</v>
      </c>
      <c r="I29" s="93">
        <v>0</v>
      </c>
    </row>
    <row r="30" spans="1:9" x14ac:dyDescent="0.25">
      <c r="A30" s="145">
        <v>4</v>
      </c>
      <c r="B30" s="146"/>
      <c r="C30" s="147"/>
      <c r="D30" s="83" t="s">
        <v>11</v>
      </c>
      <c r="E30" s="223">
        <v>2580</v>
      </c>
      <c r="F30" s="92">
        <v>0</v>
      </c>
      <c r="G30" s="92">
        <v>0</v>
      </c>
      <c r="H30" s="92">
        <v>0</v>
      </c>
      <c r="I30" s="93">
        <v>0</v>
      </c>
    </row>
    <row r="31" spans="1:9" x14ac:dyDescent="0.25">
      <c r="A31" s="148">
        <v>42</v>
      </c>
      <c r="B31" s="149"/>
      <c r="C31" s="150"/>
      <c r="D31" s="83" t="s">
        <v>24</v>
      </c>
      <c r="E31" s="223">
        <v>2580</v>
      </c>
      <c r="F31" s="92">
        <v>0</v>
      </c>
      <c r="G31" s="92">
        <v>0</v>
      </c>
      <c r="H31" s="92">
        <v>0</v>
      </c>
      <c r="I31" s="93">
        <v>0</v>
      </c>
    </row>
    <row r="32" spans="1:9" ht="15" customHeight="1" x14ac:dyDescent="0.25">
      <c r="A32" s="151" t="s">
        <v>83</v>
      </c>
      <c r="B32" s="152"/>
      <c r="C32" s="153"/>
      <c r="D32" s="103" t="s">
        <v>84</v>
      </c>
      <c r="E32" s="104">
        <v>1183529.46</v>
      </c>
      <c r="F32" s="105">
        <v>1184205.46</v>
      </c>
      <c r="G32" s="105">
        <v>1311519.6499999999</v>
      </c>
      <c r="H32" s="105">
        <v>1331192.44</v>
      </c>
      <c r="I32" s="106">
        <v>1351160.32</v>
      </c>
    </row>
    <row r="33" spans="1:9" ht="15" customHeight="1" x14ac:dyDescent="0.25">
      <c r="A33" s="154" t="s">
        <v>85</v>
      </c>
      <c r="B33" s="155"/>
      <c r="C33" s="156"/>
      <c r="D33" s="49" t="s">
        <v>86</v>
      </c>
      <c r="E33" s="91">
        <v>1183529.46</v>
      </c>
      <c r="F33" s="92">
        <v>1184205.46</v>
      </c>
      <c r="G33" s="92">
        <v>1311519.6499999999</v>
      </c>
      <c r="H33" s="92">
        <v>1331192.44</v>
      </c>
      <c r="I33" s="93">
        <v>3351160.32</v>
      </c>
    </row>
    <row r="34" spans="1:9" x14ac:dyDescent="0.25">
      <c r="A34" s="145">
        <v>3</v>
      </c>
      <c r="B34" s="146"/>
      <c r="C34" s="147"/>
      <c r="D34" s="50" t="s">
        <v>9</v>
      </c>
      <c r="E34" s="91">
        <f>E35+E36</f>
        <v>1183529.46</v>
      </c>
      <c r="F34" s="92">
        <v>1184205.46</v>
      </c>
      <c r="G34" s="92">
        <f>G36+G35</f>
        <v>1311519.6499999999</v>
      </c>
      <c r="H34" s="92">
        <f>H36+H35</f>
        <v>1331192.4400000002</v>
      </c>
      <c r="I34" s="93">
        <f>I36+I35</f>
        <v>1351160.32</v>
      </c>
    </row>
    <row r="35" spans="1:9" x14ac:dyDescent="0.25">
      <c r="A35" s="179">
        <v>31</v>
      </c>
      <c r="B35" s="179"/>
      <c r="C35" s="179"/>
      <c r="D35" s="50" t="s">
        <v>10</v>
      </c>
      <c r="E35" s="91">
        <v>1114333.79</v>
      </c>
      <c r="F35" s="92">
        <v>1114333.79</v>
      </c>
      <c r="G35" s="92">
        <v>1239189.99</v>
      </c>
      <c r="H35" s="92">
        <v>1257777.8400000001</v>
      </c>
      <c r="I35" s="93">
        <v>1276644.5</v>
      </c>
    </row>
    <row r="36" spans="1:9" x14ac:dyDescent="0.25">
      <c r="A36" s="180">
        <v>32</v>
      </c>
      <c r="B36" s="181"/>
      <c r="C36" s="182"/>
      <c r="D36" s="88" t="s">
        <v>19</v>
      </c>
      <c r="E36" s="92">
        <v>69195.67</v>
      </c>
      <c r="F36" s="92">
        <v>69871.67</v>
      </c>
      <c r="G36" s="92">
        <v>72329.66</v>
      </c>
      <c r="H36" s="92">
        <v>73414.600000000006</v>
      </c>
      <c r="I36" s="94">
        <v>74515.820000000007</v>
      </c>
    </row>
    <row r="37" spans="1:9" x14ac:dyDescent="0.25">
      <c r="A37" s="183" t="s">
        <v>87</v>
      </c>
      <c r="B37" s="184"/>
      <c r="C37" s="185"/>
      <c r="D37" s="110" t="s">
        <v>88</v>
      </c>
      <c r="E37" s="99">
        <f>E38+E42+E49+E76+E80+E87+E91+E95</f>
        <v>216101.16999999998</v>
      </c>
      <c r="F37" s="99">
        <f>F38+F42+F49+F76+F80+F87+F91+F95</f>
        <v>108769.06999999999</v>
      </c>
      <c r="G37" s="99">
        <f>G38+G68+G76</f>
        <v>420</v>
      </c>
      <c r="H37" s="99">
        <f>H38+H68+H75</f>
        <v>477.05</v>
      </c>
      <c r="I37" s="99">
        <f>I38+I68+I75</f>
        <v>484.2</v>
      </c>
    </row>
    <row r="38" spans="1:9" x14ac:dyDescent="0.25">
      <c r="A38" s="151" t="s">
        <v>133</v>
      </c>
      <c r="B38" s="152"/>
      <c r="C38" s="153"/>
      <c r="D38" s="114" t="s">
        <v>134</v>
      </c>
      <c r="E38" s="105">
        <v>739.51</v>
      </c>
      <c r="F38" s="205">
        <v>0</v>
      </c>
      <c r="G38" s="105">
        <v>0</v>
      </c>
      <c r="H38" s="105">
        <v>0</v>
      </c>
      <c r="I38" s="222">
        <v>0</v>
      </c>
    </row>
    <row r="39" spans="1:9" x14ac:dyDescent="0.25">
      <c r="A39" s="218" t="s">
        <v>120</v>
      </c>
      <c r="B39" s="219"/>
      <c r="C39" s="220"/>
      <c r="D39" s="210" t="s">
        <v>130</v>
      </c>
      <c r="E39" s="92">
        <v>739.51</v>
      </c>
      <c r="F39" s="92">
        <v>0</v>
      </c>
      <c r="G39" s="92">
        <v>0</v>
      </c>
      <c r="H39" s="92">
        <v>0</v>
      </c>
      <c r="I39" s="94">
        <v>0</v>
      </c>
    </row>
    <row r="40" spans="1:9" x14ac:dyDescent="0.25">
      <c r="A40" s="213">
        <v>3</v>
      </c>
      <c r="B40" s="214"/>
      <c r="C40" s="215"/>
      <c r="D40" s="88" t="s">
        <v>9</v>
      </c>
      <c r="E40" s="92">
        <v>739.51</v>
      </c>
      <c r="F40" s="92">
        <v>0</v>
      </c>
      <c r="G40" s="92">
        <v>0</v>
      </c>
      <c r="H40" s="92">
        <v>0</v>
      </c>
      <c r="I40" s="94">
        <v>0</v>
      </c>
    </row>
    <row r="41" spans="1:9" x14ac:dyDescent="0.25">
      <c r="A41" s="180">
        <v>32</v>
      </c>
      <c r="B41" s="216"/>
      <c r="C41" s="217"/>
      <c r="D41" s="88" t="s">
        <v>19</v>
      </c>
      <c r="E41" s="92">
        <v>739.51</v>
      </c>
      <c r="F41" s="92">
        <v>0</v>
      </c>
      <c r="G41" s="92">
        <v>0</v>
      </c>
      <c r="H41" s="92">
        <v>0</v>
      </c>
      <c r="I41" s="94">
        <v>0</v>
      </c>
    </row>
    <row r="42" spans="1:9" x14ac:dyDescent="0.25">
      <c r="A42" s="151" t="s">
        <v>132</v>
      </c>
      <c r="B42" s="152"/>
      <c r="C42" s="153"/>
      <c r="D42" s="114" t="s">
        <v>131</v>
      </c>
      <c r="E42" s="105">
        <f>E43+E46</f>
        <v>113314.29000000001</v>
      </c>
      <c r="F42" s="105">
        <v>0</v>
      </c>
      <c r="G42" s="105">
        <v>0</v>
      </c>
      <c r="H42" s="105">
        <v>0</v>
      </c>
      <c r="I42" s="222">
        <v>0</v>
      </c>
    </row>
    <row r="43" spans="1:9" x14ac:dyDescent="0.25">
      <c r="A43" s="212" t="s">
        <v>120</v>
      </c>
      <c r="B43" s="209"/>
      <c r="C43" s="211"/>
      <c r="D43" s="210" t="s">
        <v>130</v>
      </c>
      <c r="E43" s="92">
        <v>43314.29</v>
      </c>
      <c r="F43" s="92">
        <v>0</v>
      </c>
      <c r="G43" s="92">
        <v>0</v>
      </c>
      <c r="H43" s="92">
        <v>0</v>
      </c>
      <c r="I43" s="94">
        <v>0</v>
      </c>
    </row>
    <row r="44" spans="1:9" x14ac:dyDescent="0.25">
      <c r="A44" s="208">
        <v>4</v>
      </c>
      <c r="B44" s="206"/>
      <c r="C44" s="207"/>
      <c r="D44" s="88" t="s">
        <v>11</v>
      </c>
      <c r="E44" s="92">
        <v>43314.29</v>
      </c>
      <c r="F44" s="92">
        <v>0</v>
      </c>
      <c r="G44" s="92">
        <v>0</v>
      </c>
      <c r="H44" s="92">
        <v>0</v>
      </c>
      <c r="I44" s="94">
        <v>0</v>
      </c>
    </row>
    <row r="45" spans="1:9" x14ac:dyDescent="0.25">
      <c r="A45" s="180">
        <v>45</v>
      </c>
      <c r="B45" s="216"/>
      <c r="C45" s="217"/>
      <c r="D45" s="88" t="s">
        <v>99</v>
      </c>
      <c r="E45" s="92">
        <v>43314.29</v>
      </c>
      <c r="F45" s="92">
        <v>0</v>
      </c>
      <c r="G45" s="92">
        <v>0</v>
      </c>
      <c r="H45" s="92">
        <v>0</v>
      </c>
      <c r="I45" s="94">
        <v>0</v>
      </c>
    </row>
    <row r="46" spans="1:9" x14ac:dyDescent="0.25">
      <c r="A46" s="218" t="s">
        <v>85</v>
      </c>
      <c r="B46" s="219"/>
      <c r="C46" s="220"/>
      <c r="D46" s="89" t="s">
        <v>86</v>
      </c>
      <c r="E46" s="92">
        <v>70000</v>
      </c>
      <c r="F46" s="92">
        <v>0</v>
      </c>
      <c r="G46" s="92">
        <v>0</v>
      </c>
      <c r="H46" s="92">
        <v>0</v>
      </c>
      <c r="I46" s="94">
        <v>0</v>
      </c>
    </row>
    <row r="47" spans="1:9" x14ac:dyDescent="0.25">
      <c r="A47" s="213">
        <v>4</v>
      </c>
      <c r="B47" s="214"/>
      <c r="C47" s="215"/>
      <c r="D47" s="88" t="s">
        <v>11</v>
      </c>
      <c r="E47" s="92">
        <v>70000</v>
      </c>
      <c r="F47" s="92">
        <v>0</v>
      </c>
      <c r="G47" s="92">
        <v>0</v>
      </c>
      <c r="H47" s="92">
        <v>0</v>
      </c>
      <c r="I47" s="94">
        <v>0</v>
      </c>
    </row>
    <row r="48" spans="1:9" x14ac:dyDescent="0.25">
      <c r="A48" s="180">
        <v>45</v>
      </c>
      <c r="B48" s="216"/>
      <c r="C48" s="217"/>
      <c r="D48" s="88" t="s">
        <v>99</v>
      </c>
      <c r="E48" s="92">
        <v>70000</v>
      </c>
      <c r="F48" s="92">
        <v>0</v>
      </c>
      <c r="G48" s="92">
        <v>0</v>
      </c>
      <c r="H48" s="92">
        <v>0</v>
      </c>
      <c r="I48" s="94">
        <v>0</v>
      </c>
    </row>
    <row r="49" spans="1:9" x14ac:dyDescent="0.25">
      <c r="A49" s="170" t="s">
        <v>89</v>
      </c>
      <c r="B49" s="171"/>
      <c r="C49" s="172"/>
      <c r="D49" s="97" t="s">
        <v>90</v>
      </c>
      <c r="E49" s="98">
        <f>E50+E55+E58+E63+E69+E73</f>
        <v>2936.9</v>
      </c>
      <c r="F49" s="98">
        <v>6886.9</v>
      </c>
      <c r="G49" s="98">
        <f>G50+G55+G67+G73</f>
        <v>4528.17</v>
      </c>
      <c r="H49" s="98">
        <f>H50+H55+H68+H73</f>
        <v>4596.09</v>
      </c>
      <c r="I49" s="98">
        <f>I50+I55+I67+I73</f>
        <v>4665.03</v>
      </c>
    </row>
    <row r="50" spans="1:9" x14ac:dyDescent="0.25">
      <c r="A50" s="173" t="s">
        <v>91</v>
      </c>
      <c r="B50" s="174"/>
      <c r="C50" s="175"/>
      <c r="D50" s="90" t="s">
        <v>92</v>
      </c>
      <c r="E50" s="96">
        <v>197.55</v>
      </c>
      <c r="F50" s="96">
        <v>3554.17</v>
      </c>
      <c r="G50" s="96">
        <v>3798.17</v>
      </c>
      <c r="H50" s="96">
        <v>3855.14</v>
      </c>
      <c r="I50" s="96">
        <v>3912.97</v>
      </c>
    </row>
    <row r="51" spans="1:9" x14ac:dyDescent="0.25">
      <c r="A51" s="176">
        <v>3</v>
      </c>
      <c r="B51" s="177"/>
      <c r="C51" s="178"/>
      <c r="D51" s="83" t="s">
        <v>9</v>
      </c>
      <c r="E51" s="96">
        <v>197.55</v>
      </c>
      <c r="F51" s="96">
        <v>3554.17</v>
      </c>
      <c r="G51" s="96">
        <v>3798.17</v>
      </c>
      <c r="H51" s="96">
        <v>3855.14</v>
      </c>
      <c r="I51" s="96">
        <v>3912.97</v>
      </c>
    </row>
    <row r="52" spans="1:9" x14ac:dyDescent="0.25">
      <c r="A52" s="186">
        <v>32</v>
      </c>
      <c r="B52" s="187"/>
      <c r="C52" s="188"/>
      <c r="D52" s="83" t="s">
        <v>19</v>
      </c>
      <c r="E52" s="96">
        <v>197.55</v>
      </c>
      <c r="F52" s="96">
        <v>3554.17</v>
      </c>
      <c r="G52" s="96">
        <v>3798.17</v>
      </c>
      <c r="H52" s="96">
        <v>3855.14</v>
      </c>
      <c r="I52" s="96">
        <v>3912.97</v>
      </c>
    </row>
    <row r="53" spans="1:9" x14ac:dyDescent="0.25">
      <c r="A53" s="176">
        <v>4</v>
      </c>
      <c r="B53" s="177"/>
      <c r="C53" s="178"/>
      <c r="D53" s="83" t="s">
        <v>11</v>
      </c>
      <c r="E53" s="96">
        <v>0</v>
      </c>
      <c r="F53" s="96">
        <v>0</v>
      </c>
      <c r="G53" s="95">
        <v>0</v>
      </c>
      <c r="H53" s="96">
        <v>0</v>
      </c>
      <c r="I53" s="96">
        <v>0</v>
      </c>
    </row>
    <row r="54" spans="1:9" x14ac:dyDescent="0.25">
      <c r="A54" s="186">
        <v>42</v>
      </c>
      <c r="B54" s="187"/>
      <c r="C54" s="188"/>
      <c r="D54" s="83" t="s">
        <v>24</v>
      </c>
      <c r="E54" s="96">
        <v>0</v>
      </c>
      <c r="F54" s="96">
        <v>0</v>
      </c>
      <c r="G54" s="95">
        <v>0</v>
      </c>
      <c r="H54" s="96">
        <v>0</v>
      </c>
      <c r="I54" s="96">
        <v>0</v>
      </c>
    </row>
    <row r="55" spans="1:9" x14ac:dyDescent="0.25">
      <c r="A55" s="189" t="s">
        <v>93</v>
      </c>
      <c r="B55" s="189"/>
      <c r="C55" s="189"/>
      <c r="D55" s="90" t="s">
        <v>94</v>
      </c>
      <c r="E55" s="96">
        <v>0</v>
      </c>
      <c r="F55" s="96">
        <v>260</v>
      </c>
      <c r="G55" s="96">
        <v>260</v>
      </c>
      <c r="H55" s="96">
        <v>263.89999999999998</v>
      </c>
      <c r="I55" s="96">
        <v>267.86</v>
      </c>
    </row>
    <row r="56" spans="1:9" x14ac:dyDescent="0.25">
      <c r="A56" s="176">
        <v>3</v>
      </c>
      <c r="B56" s="177"/>
      <c r="C56" s="178"/>
      <c r="D56" s="83" t="s">
        <v>9</v>
      </c>
      <c r="E56" s="96">
        <v>0</v>
      </c>
      <c r="F56" s="96">
        <v>260</v>
      </c>
      <c r="G56" s="96">
        <v>260</v>
      </c>
      <c r="H56" s="96">
        <v>263.89999999999998</v>
      </c>
      <c r="I56" s="96">
        <v>267.86</v>
      </c>
    </row>
    <row r="57" spans="1:9" x14ac:dyDescent="0.25">
      <c r="A57" s="176">
        <v>32</v>
      </c>
      <c r="B57" s="177"/>
      <c r="C57" s="178"/>
      <c r="D57" s="83" t="s">
        <v>19</v>
      </c>
      <c r="E57" s="96">
        <v>0</v>
      </c>
      <c r="F57" s="96">
        <v>260</v>
      </c>
      <c r="G57" s="96">
        <v>260</v>
      </c>
      <c r="H57" s="96">
        <v>263.89999999999998</v>
      </c>
      <c r="I57" s="96">
        <v>267.86</v>
      </c>
    </row>
    <row r="58" spans="1:9" x14ac:dyDescent="0.25">
      <c r="A58" s="173" t="s">
        <v>95</v>
      </c>
      <c r="B58" s="174"/>
      <c r="C58" s="175"/>
      <c r="D58" s="90" t="s">
        <v>96</v>
      </c>
      <c r="E58" s="96">
        <v>1062.5700000000002</v>
      </c>
      <c r="F58" s="96">
        <f>F59+F61</f>
        <v>2412.73</v>
      </c>
      <c r="G58" s="95">
        <v>0</v>
      </c>
      <c r="H58" s="96">
        <v>0</v>
      </c>
      <c r="I58" s="96">
        <v>0</v>
      </c>
    </row>
    <row r="59" spans="1:9" x14ac:dyDescent="0.25">
      <c r="A59" s="176">
        <v>3</v>
      </c>
      <c r="B59" s="177"/>
      <c r="C59" s="178"/>
      <c r="D59" s="83" t="s">
        <v>9</v>
      </c>
      <c r="E59" s="96">
        <v>1062.5700000000002</v>
      </c>
      <c r="F59" s="96">
        <v>1628.98</v>
      </c>
      <c r="G59" s="95">
        <v>0</v>
      </c>
      <c r="H59" s="96">
        <v>0</v>
      </c>
      <c r="I59" s="96">
        <v>0</v>
      </c>
    </row>
    <row r="60" spans="1:9" x14ac:dyDescent="0.25">
      <c r="A60" s="186">
        <v>32</v>
      </c>
      <c r="B60" s="187"/>
      <c r="C60" s="188"/>
      <c r="D60" s="83" t="s">
        <v>19</v>
      </c>
      <c r="E60" s="96">
        <v>1062.5700000000002</v>
      </c>
      <c r="F60" s="96">
        <v>1628.98</v>
      </c>
      <c r="G60" s="95">
        <v>0</v>
      </c>
      <c r="H60" s="96">
        <v>0</v>
      </c>
      <c r="I60" s="96">
        <v>0</v>
      </c>
    </row>
    <row r="61" spans="1:9" x14ac:dyDescent="0.25">
      <c r="A61" s="176">
        <v>4</v>
      </c>
      <c r="B61" s="177"/>
      <c r="C61" s="178"/>
      <c r="D61" s="83" t="s">
        <v>11</v>
      </c>
      <c r="E61" s="96">
        <v>0</v>
      </c>
      <c r="F61" s="96">
        <v>783.75</v>
      </c>
      <c r="G61" s="95">
        <v>0</v>
      </c>
      <c r="H61" s="96">
        <v>0</v>
      </c>
      <c r="I61" s="96">
        <v>0</v>
      </c>
    </row>
    <row r="62" spans="1:9" x14ac:dyDescent="0.25">
      <c r="A62" s="186">
        <v>42</v>
      </c>
      <c r="B62" s="187"/>
      <c r="C62" s="188"/>
      <c r="D62" s="83" t="s">
        <v>24</v>
      </c>
      <c r="E62" s="96">
        <v>0</v>
      </c>
      <c r="F62" s="96">
        <v>783.75</v>
      </c>
      <c r="G62" s="95">
        <v>0</v>
      </c>
      <c r="H62" s="96">
        <v>0</v>
      </c>
      <c r="I62" s="96">
        <v>0</v>
      </c>
    </row>
    <row r="63" spans="1:9" x14ac:dyDescent="0.25">
      <c r="A63" s="190" t="s">
        <v>85</v>
      </c>
      <c r="B63" s="191"/>
      <c r="C63" s="192"/>
      <c r="D63" s="221" t="s">
        <v>86</v>
      </c>
      <c r="E63" s="96">
        <f>E64+E67</f>
        <v>1651.78</v>
      </c>
      <c r="F63" s="96">
        <v>420</v>
      </c>
      <c r="G63" s="95">
        <v>0</v>
      </c>
      <c r="H63" s="96">
        <v>0</v>
      </c>
      <c r="I63" s="96">
        <v>0</v>
      </c>
    </row>
    <row r="64" spans="1:9" x14ac:dyDescent="0.25">
      <c r="A64" s="176">
        <v>3</v>
      </c>
      <c r="B64" s="177"/>
      <c r="C64" s="178"/>
      <c r="D64" s="83" t="s">
        <v>9</v>
      </c>
      <c r="E64" s="96">
        <v>1233.55</v>
      </c>
      <c r="F64" s="96">
        <v>0</v>
      </c>
      <c r="G64" s="95">
        <v>0</v>
      </c>
      <c r="H64" s="96">
        <v>0</v>
      </c>
      <c r="I64" s="96">
        <v>0</v>
      </c>
    </row>
    <row r="65" spans="1:9" x14ac:dyDescent="0.25">
      <c r="A65" s="186">
        <v>31</v>
      </c>
      <c r="B65" s="187"/>
      <c r="C65" s="188"/>
      <c r="D65" s="83" t="s">
        <v>10</v>
      </c>
      <c r="E65" s="96">
        <v>1233.55</v>
      </c>
      <c r="F65" s="96">
        <v>0</v>
      </c>
      <c r="G65" s="95">
        <v>0</v>
      </c>
      <c r="H65" s="96">
        <v>0</v>
      </c>
      <c r="I65" s="96">
        <v>0</v>
      </c>
    </row>
    <row r="66" spans="1:9" x14ac:dyDescent="0.25">
      <c r="A66" s="186">
        <v>32</v>
      </c>
      <c r="B66" s="187"/>
      <c r="C66" s="188"/>
      <c r="D66" s="83" t="s">
        <v>19</v>
      </c>
      <c r="E66" s="96">
        <v>1233.55</v>
      </c>
      <c r="F66" s="96">
        <v>0</v>
      </c>
      <c r="G66" s="95">
        <v>0</v>
      </c>
      <c r="H66" s="96">
        <v>0</v>
      </c>
      <c r="I66" s="96">
        <v>0</v>
      </c>
    </row>
    <row r="67" spans="1:9" x14ac:dyDescent="0.25">
      <c r="A67" s="176">
        <v>4</v>
      </c>
      <c r="B67" s="177"/>
      <c r="C67" s="178"/>
      <c r="D67" s="58" t="s">
        <v>11</v>
      </c>
      <c r="E67" s="96">
        <v>418.23</v>
      </c>
      <c r="F67" s="96">
        <v>420</v>
      </c>
      <c r="G67" s="96">
        <v>420</v>
      </c>
      <c r="H67" s="96">
        <v>426.3</v>
      </c>
      <c r="I67" s="96">
        <v>432.69</v>
      </c>
    </row>
    <row r="68" spans="1:9" x14ac:dyDescent="0.25">
      <c r="A68" s="186">
        <v>42</v>
      </c>
      <c r="B68" s="187"/>
      <c r="C68" s="188"/>
      <c r="D68" s="58" t="s">
        <v>24</v>
      </c>
      <c r="E68" s="96">
        <v>418.23</v>
      </c>
      <c r="F68" s="96">
        <v>420</v>
      </c>
      <c r="G68" s="96">
        <v>420</v>
      </c>
      <c r="H68" s="96">
        <v>426.3</v>
      </c>
      <c r="I68" s="96">
        <v>432.69</v>
      </c>
    </row>
    <row r="69" spans="1:9" x14ac:dyDescent="0.25">
      <c r="A69" s="173" t="s">
        <v>97</v>
      </c>
      <c r="B69" s="174"/>
      <c r="C69" s="175"/>
      <c r="D69" s="90" t="s">
        <v>98</v>
      </c>
      <c r="E69" s="96">
        <v>0</v>
      </c>
      <c r="F69" s="96">
        <v>0</v>
      </c>
      <c r="G69" s="95">
        <v>0</v>
      </c>
      <c r="H69" s="96">
        <v>0</v>
      </c>
      <c r="I69" s="96">
        <v>0</v>
      </c>
    </row>
    <row r="70" spans="1:9" x14ac:dyDescent="0.25">
      <c r="A70" s="176">
        <v>4</v>
      </c>
      <c r="B70" s="177"/>
      <c r="C70" s="178"/>
      <c r="D70" s="58" t="s">
        <v>11</v>
      </c>
      <c r="E70" s="96">
        <v>0</v>
      </c>
      <c r="F70" s="96">
        <v>0</v>
      </c>
      <c r="G70" s="95">
        <v>0</v>
      </c>
      <c r="H70" s="96">
        <v>0</v>
      </c>
      <c r="I70" s="96">
        <v>0</v>
      </c>
    </row>
    <row r="71" spans="1:9" x14ac:dyDescent="0.25">
      <c r="A71" s="186">
        <v>42</v>
      </c>
      <c r="B71" s="187"/>
      <c r="C71" s="188"/>
      <c r="D71" s="58" t="s">
        <v>24</v>
      </c>
      <c r="E71" s="96">
        <v>0</v>
      </c>
      <c r="F71" s="96">
        <v>0</v>
      </c>
      <c r="G71" s="95">
        <v>0</v>
      </c>
      <c r="H71" s="96">
        <v>0</v>
      </c>
      <c r="I71" s="96">
        <v>0</v>
      </c>
    </row>
    <row r="72" spans="1:9" x14ac:dyDescent="0.25">
      <c r="A72" s="186">
        <v>45</v>
      </c>
      <c r="B72" s="187"/>
      <c r="C72" s="188"/>
      <c r="D72" s="58" t="s">
        <v>99</v>
      </c>
      <c r="E72" s="96">
        <v>0</v>
      </c>
      <c r="F72" s="96">
        <v>0</v>
      </c>
      <c r="G72" s="95">
        <v>0</v>
      </c>
      <c r="H72" s="96">
        <v>0</v>
      </c>
      <c r="I72" s="96">
        <v>0</v>
      </c>
    </row>
    <row r="73" spans="1:9" x14ac:dyDescent="0.25">
      <c r="A73" s="173" t="s">
        <v>100</v>
      </c>
      <c r="B73" s="174"/>
      <c r="C73" s="175"/>
      <c r="D73" s="90" t="s">
        <v>101</v>
      </c>
      <c r="E73" s="96">
        <v>25</v>
      </c>
      <c r="F73" s="96">
        <v>50</v>
      </c>
      <c r="G73" s="96">
        <v>50</v>
      </c>
      <c r="H73" s="96">
        <v>50.75</v>
      </c>
      <c r="I73" s="96">
        <v>51.51</v>
      </c>
    </row>
    <row r="74" spans="1:9" x14ac:dyDescent="0.25">
      <c r="A74" s="176">
        <v>3</v>
      </c>
      <c r="B74" s="177"/>
      <c r="C74" s="178"/>
      <c r="D74" s="58" t="s">
        <v>9</v>
      </c>
      <c r="E74" s="96">
        <v>25</v>
      </c>
      <c r="F74" s="96">
        <v>50</v>
      </c>
      <c r="G74" s="96">
        <v>50</v>
      </c>
      <c r="H74" s="96">
        <v>50.75</v>
      </c>
      <c r="I74" s="96">
        <v>51.51</v>
      </c>
    </row>
    <row r="75" spans="1:9" x14ac:dyDescent="0.25">
      <c r="A75" s="107">
        <v>32</v>
      </c>
      <c r="B75" s="108"/>
      <c r="C75" s="109"/>
      <c r="D75" s="58" t="s">
        <v>19</v>
      </c>
      <c r="E75" s="96">
        <v>25</v>
      </c>
      <c r="F75" s="96">
        <v>50</v>
      </c>
      <c r="G75" s="96">
        <v>50</v>
      </c>
      <c r="H75" s="96">
        <v>50.75</v>
      </c>
      <c r="I75" s="96">
        <v>51.51</v>
      </c>
    </row>
    <row r="76" spans="1:9" x14ac:dyDescent="0.25">
      <c r="A76" s="201" t="s">
        <v>128</v>
      </c>
      <c r="B76" s="202"/>
      <c r="C76" s="203"/>
      <c r="D76" s="97" t="s">
        <v>129</v>
      </c>
      <c r="E76" s="98">
        <v>500</v>
      </c>
      <c r="F76" s="98">
        <v>0</v>
      </c>
      <c r="G76" s="98">
        <v>0</v>
      </c>
      <c r="H76" s="98">
        <v>0</v>
      </c>
      <c r="I76" s="98">
        <v>0</v>
      </c>
    </row>
    <row r="77" spans="1:9" x14ac:dyDescent="0.25">
      <c r="A77" s="190" t="s">
        <v>120</v>
      </c>
      <c r="B77" s="191"/>
      <c r="C77" s="192"/>
      <c r="D77" s="58" t="s">
        <v>130</v>
      </c>
      <c r="E77" s="96">
        <v>500</v>
      </c>
      <c r="F77" s="96">
        <v>0</v>
      </c>
      <c r="G77" s="96">
        <v>0</v>
      </c>
      <c r="H77" s="96">
        <v>0</v>
      </c>
      <c r="I77" s="96">
        <v>0</v>
      </c>
    </row>
    <row r="78" spans="1:9" x14ac:dyDescent="0.25">
      <c r="A78" s="176">
        <v>3</v>
      </c>
      <c r="B78" s="177"/>
      <c r="C78" s="178"/>
      <c r="D78" s="58" t="s">
        <v>9</v>
      </c>
      <c r="E78" s="96">
        <v>500</v>
      </c>
      <c r="F78" s="96">
        <v>0</v>
      </c>
      <c r="G78" s="96">
        <v>0</v>
      </c>
      <c r="H78" s="96">
        <v>0</v>
      </c>
      <c r="I78" s="96">
        <v>0</v>
      </c>
    </row>
    <row r="79" spans="1:9" x14ac:dyDescent="0.25">
      <c r="A79" s="186">
        <v>32</v>
      </c>
      <c r="B79" s="187"/>
      <c r="C79" s="188"/>
      <c r="D79" s="58" t="s">
        <v>19</v>
      </c>
      <c r="E79" s="96">
        <v>500</v>
      </c>
      <c r="F79" s="96">
        <v>0</v>
      </c>
      <c r="G79" s="96">
        <v>0</v>
      </c>
      <c r="H79" s="96">
        <v>0</v>
      </c>
      <c r="I79" s="96">
        <v>0</v>
      </c>
    </row>
    <row r="80" spans="1:9" x14ac:dyDescent="0.25">
      <c r="A80" s="170" t="s">
        <v>104</v>
      </c>
      <c r="B80" s="171"/>
      <c r="C80" s="172"/>
      <c r="D80" s="97" t="s">
        <v>105</v>
      </c>
      <c r="E80" s="98">
        <f>E81+E84</f>
        <v>29347.91</v>
      </c>
      <c r="F80" s="98">
        <v>24169.84</v>
      </c>
      <c r="G80" s="98">
        <v>20457.63</v>
      </c>
      <c r="H80" s="98">
        <v>20764.490000000002</v>
      </c>
      <c r="I80" s="98">
        <v>21075.96</v>
      </c>
    </row>
    <row r="81" spans="1:9" x14ac:dyDescent="0.25">
      <c r="A81" s="173" t="s">
        <v>85</v>
      </c>
      <c r="B81" s="174"/>
      <c r="C81" s="175"/>
      <c r="D81" s="90" t="s">
        <v>86</v>
      </c>
      <c r="E81" s="96">
        <v>18227.43</v>
      </c>
      <c r="F81" s="96">
        <v>24169.84</v>
      </c>
      <c r="G81" s="96">
        <v>20457.63</v>
      </c>
      <c r="H81" s="96">
        <v>20764.490000000002</v>
      </c>
      <c r="I81" s="96">
        <v>21075.96</v>
      </c>
    </row>
    <row r="82" spans="1:9" x14ac:dyDescent="0.25">
      <c r="A82" s="176">
        <v>4</v>
      </c>
      <c r="B82" s="177"/>
      <c r="C82" s="178"/>
      <c r="D82" s="58" t="s">
        <v>11</v>
      </c>
      <c r="E82" s="96">
        <v>18227.43</v>
      </c>
      <c r="F82" s="96">
        <v>24169.84</v>
      </c>
      <c r="G82" s="96">
        <v>20457.63</v>
      </c>
      <c r="H82" s="96">
        <v>20764.490000000002</v>
      </c>
      <c r="I82" s="96">
        <v>21075.96</v>
      </c>
    </row>
    <row r="83" spans="1:9" x14ac:dyDescent="0.25">
      <c r="A83" s="186">
        <v>42</v>
      </c>
      <c r="B83" s="187"/>
      <c r="C83" s="188"/>
      <c r="D83" s="58" t="s">
        <v>24</v>
      </c>
      <c r="E83" s="96">
        <v>18227.43</v>
      </c>
      <c r="F83" s="96">
        <v>24169.84</v>
      </c>
      <c r="G83" s="96">
        <v>20457.63</v>
      </c>
      <c r="H83" s="96">
        <v>20764.490000000002</v>
      </c>
      <c r="I83" s="96">
        <v>21075.96</v>
      </c>
    </row>
    <row r="84" spans="1:9" x14ac:dyDescent="0.25">
      <c r="A84" s="190" t="s">
        <v>126</v>
      </c>
      <c r="B84" s="191"/>
      <c r="C84" s="192"/>
      <c r="D84" s="58" t="s">
        <v>127</v>
      </c>
      <c r="E84" s="96">
        <v>11120.48</v>
      </c>
      <c r="F84" s="96">
        <v>0</v>
      </c>
      <c r="G84" s="96">
        <v>0</v>
      </c>
      <c r="H84" s="96">
        <v>0</v>
      </c>
      <c r="I84" s="96">
        <v>0</v>
      </c>
    </row>
    <row r="85" spans="1:9" x14ac:dyDescent="0.25">
      <c r="A85" s="176">
        <v>4</v>
      </c>
      <c r="B85" s="177"/>
      <c r="C85" s="178"/>
      <c r="D85" s="58" t="s">
        <v>11</v>
      </c>
      <c r="E85" s="96">
        <v>11120.48</v>
      </c>
      <c r="F85" s="96">
        <v>0</v>
      </c>
      <c r="G85" s="96">
        <v>0</v>
      </c>
      <c r="H85" s="96">
        <v>0</v>
      </c>
      <c r="I85" s="96">
        <v>0</v>
      </c>
    </row>
    <row r="86" spans="1:9" x14ac:dyDescent="0.25">
      <c r="A86" s="186">
        <v>42</v>
      </c>
      <c r="B86" s="187"/>
      <c r="C86" s="188"/>
      <c r="D86" s="58" t="s">
        <v>24</v>
      </c>
      <c r="E86" s="96">
        <v>11120.48</v>
      </c>
      <c r="F86" s="96">
        <v>0</v>
      </c>
      <c r="G86" s="96">
        <v>0</v>
      </c>
      <c r="H86" s="96">
        <v>0</v>
      </c>
      <c r="I86" s="96">
        <v>0</v>
      </c>
    </row>
    <row r="87" spans="1:9" x14ac:dyDescent="0.25">
      <c r="A87" s="170" t="s">
        <v>106</v>
      </c>
      <c r="B87" s="171"/>
      <c r="C87" s="172"/>
      <c r="D87" s="97" t="s">
        <v>107</v>
      </c>
      <c r="E87" s="98">
        <v>45207.34</v>
      </c>
      <c r="F87" s="98">
        <v>46789.52</v>
      </c>
      <c r="G87" s="98">
        <v>47246.53</v>
      </c>
      <c r="H87" s="98">
        <v>47955.23</v>
      </c>
      <c r="I87" s="98">
        <v>48674.57</v>
      </c>
    </row>
    <row r="88" spans="1:9" x14ac:dyDescent="0.25">
      <c r="A88" s="173" t="s">
        <v>85</v>
      </c>
      <c r="B88" s="174"/>
      <c r="C88" s="175"/>
      <c r="D88" s="90" t="s">
        <v>86</v>
      </c>
      <c r="E88" s="96">
        <v>45207.34</v>
      </c>
      <c r="F88" s="230">
        <v>46789.52</v>
      </c>
      <c r="G88" s="96">
        <v>47246.53</v>
      </c>
      <c r="H88" s="96">
        <v>47955.23</v>
      </c>
      <c r="I88" s="96">
        <v>48674.57</v>
      </c>
    </row>
    <row r="89" spans="1:9" x14ac:dyDescent="0.25">
      <c r="A89" s="176">
        <v>3</v>
      </c>
      <c r="B89" s="177"/>
      <c r="C89" s="178"/>
      <c r="D89" s="58" t="s">
        <v>9</v>
      </c>
      <c r="E89" s="96">
        <v>45207.34</v>
      </c>
      <c r="F89" s="230">
        <v>46789.52</v>
      </c>
      <c r="G89" s="96">
        <v>47246.53</v>
      </c>
      <c r="H89" s="96">
        <v>47955.23</v>
      </c>
      <c r="I89" s="96">
        <v>48674.57</v>
      </c>
    </row>
    <row r="90" spans="1:9" x14ac:dyDescent="0.25">
      <c r="A90" s="186">
        <v>32</v>
      </c>
      <c r="B90" s="187"/>
      <c r="C90" s="188"/>
      <c r="D90" s="58" t="s">
        <v>19</v>
      </c>
      <c r="E90" s="96">
        <v>45207.34</v>
      </c>
      <c r="F90" s="230">
        <v>46789.52</v>
      </c>
      <c r="G90" s="96">
        <v>47246.53</v>
      </c>
      <c r="H90" s="96">
        <v>47955.23</v>
      </c>
      <c r="I90" s="96">
        <v>48674.57</v>
      </c>
    </row>
    <row r="91" spans="1:9" x14ac:dyDescent="0.25">
      <c r="A91" s="201" t="s">
        <v>124</v>
      </c>
      <c r="B91" s="202"/>
      <c r="C91" s="203"/>
      <c r="D91" s="97" t="s">
        <v>123</v>
      </c>
      <c r="E91" s="98">
        <v>490.5</v>
      </c>
      <c r="F91" s="204">
        <v>0</v>
      </c>
      <c r="G91" s="204"/>
      <c r="H91" s="204"/>
      <c r="I91" s="204"/>
    </row>
    <row r="92" spans="1:9" x14ac:dyDescent="0.25">
      <c r="A92" s="190" t="s">
        <v>85</v>
      </c>
      <c r="B92" s="191"/>
      <c r="C92" s="192"/>
      <c r="D92" s="90" t="s">
        <v>86</v>
      </c>
      <c r="E92" s="96">
        <v>490.5</v>
      </c>
      <c r="F92" s="96">
        <v>0</v>
      </c>
      <c r="G92" s="96">
        <v>0</v>
      </c>
      <c r="H92" s="96">
        <v>0</v>
      </c>
      <c r="I92" s="96">
        <v>0</v>
      </c>
    </row>
    <row r="93" spans="1:9" x14ac:dyDescent="0.25">
      <c r="A93" s="176">
        <v>3</v>
      </c>
      <c r="B93" s="177"/>
      <c r="C93" s="178"/>
      <c r="D93" s="58" t="s">
        <v>9</v>
      </c>
      <c r="E93" s="96">
        <v>490.5</v>
      </c>
      <c r="F93" s="96">
        <v>0</v>
      </c>
      <c r="G93" s="96">
        <v>0</v>
      </c>
      <c r="H93" s="96">
        <v>0</v>
      </c>
      <c r="I93" s="96">
        <v>0</v>
      </c>
    </row>
    <row r="94" spans="1:9" x14ac:dyDescent="0.25">
      <c r="A94" s="186">
        <v>38</v>
      </c>
      <c r="B94" s="187"/>
      <c r="C94" s="188"/>
      <c r="D94" s="58" t="s">
        <v>125</v>
      </c>
      <c r="E94" s="96">
        <v>490.5</v>
      </c>
      <c r="F94" s="96">
        <v>0</v>
      </c>
      <c r="G94" s="96">
        <v>0</v>
      </c>
      <c r="H94" s="96">
        <v>0</v>
      </c>
      <c r="I94" s="96">
        <v>0</v>
      </c>
    </row>
    <row r="95" spans="1:9" x14ac:dyDescent="0.25">
      <c r="A95" s="170" t="s">
        <v>108</v>
      </c>
      <c r="B95" s="193"/>
      <c r="C95" s="194"/>
      <c r="D95" s="97" t="s">
        <v>109</v>
      </c>
      <c r="E95" s="98">
        <v>23564.720000000001</v>
      </c>
      <c r="F95" s="98">
        <v>30922.81</v>
      </c>
      <c r="G95" s="98">
        <v>36896.18</v>
      </c>
      <c r="H95" s="98">
        <v>37449.620000000003</v>
      </c>
      <c r="I95" s="98">
        <v>38011.370000000003</v>
      </c>
    </row>
    <row r="96" spans="1:9" x14ac:dyDescent="0.25">
      <c r="A96" s="195" t="s">
        <v>110</v>
      </c>
      <c r="B96" s="196"/>
      <c r="C96" s="197"/>
      <c r="D96" s="59" t="s">
        <v>111</v>
      </c>
      <c r="E96" s="95">
        <f>E97+E100+E103+E106</f>
        <v>23564.719999999998</v>
      </c>
      <c r="F96" s="95">
        <f>F106+F103+F100+F97</f>
        <v>30922.81</v>
      </c>
      <c r="G96" s="95">
        <f>G97+G100+G103+G106</f>
        <v>36896.18</v>
      </c>
      <c r="H96" s="95">
        <f>H97+H100+H103+H106</f>
        <v>37449.619999999995</v>
      </c>
      <c r="I96" s="95">
        <f>I97+I100+I103+I106</f>
        <v>38011.370000000003</v>
      </c>
    </row>
    <row r="97" spans="1:9" x14ac:dyDescent="0.25">
      <c r="A97" s="173" t="s">
        <v>120</v>
      </c>
      <c r="B97" s="174"/>
      <c r="C97" s="175"/>
      <c r="D97" s="90" t="s">
        <v>112</v>
      </c>
      <c r="E97" s="96">
        <v>7579.57</v>
      </c>
      <c r="F97" s="96">
        <v>8469.4500000000007</v>
      </c>
      <c r="G97" s="96">
        <v>13120.46</v>
      </c>
      <c r="H97" s="96">
        <v>13317.27</v>
      </c>
      <c r="I97" s="96">
        <v>13517.03</v>
      </c>
    </row>
    <row r="98" spans="1:9" x14ac:dyDescent="0.25">
      <c r="A98" s="176">
        <v>3</v>
      </c>
      <c r="B98" s="177"/>
      <c r="C98" s="178"/>
      <c r="D98" s="58" t="s">
        <v>9</v>
      </c>
      <c r="E98" s="96">
        <v>7579.57</v>
      </c>
      <c r="F98" s="96">
        <v>8469.4500000000007</v>
      </c>
      <c r="G98" s="96">
        <v>13120.46</v>
      </c>
      <c r="H98" s="96">
        <v>13317.27</v>
      </c>
      <c r="I98" s="96">
        <v>13517.03</v>
      </c>
    </row>
    <row r="99" spans="1:9" x14ac:dyDescent="0.25">
      <c r="A99" s="186">
        <v>31</v>
      </c>
      <c r="B99" s="187"/>
      <c r="C99" s="188"/>
      <c r="D99" s="58" t="s">
        <v>10</v>
      </c>
      <c r="E99" s="96">
        <v>7579.57</v>
      </c>
      <c r="F99" s="96">
        <v>8469.4500000000007</v>
      </c>
      <c r="G99" s="96">
        <v>13120.46</v>
      </c>
      <c r="H99" s="96">
        <v>13317.27</v>
      </c>
      <c r="I99" s="96">
        <v>13517.03</v>
      </c>
    </row>
    <row r="100" spans="1:9" x14ac:dyDescent="0.25">
      <c r="A100" s="190" t="s">
        <v>115</v>
      </c>
      <c r="B100" s="191"/>
      <c r="C100" s="192"/>
      <c r="D100" s="90" t="s">
        <v>116</v>
      </c>
      <c r="E100" s="96">
        <v>9906.5499999999993</v>
      </c>
      <c r="F100" s="96">
        <v>15005.89</v>
      </c>
      <c r="G100" s="96">
        <v>17354.22</v>
      </c>
      <c r="H100" s="96">
        <v>17614.53</v>
      </c>
      <c r="I100" s="96">
        <v>17878.75</v>
      </c>
    </row>
    <row r="101" spans="1:9" x14ac:dyDescent="0.25">
      <c r="A101" s="176">
        <v>3</v>
      </c>
      <c r="B101" s="177"/>
      <c r="C101" s="178"/>
      <c r="D101" s="58" t="s">
        <v>9</v>
      </c>
      <c r="E101" s="96">
        <v>9906.5499999999993</v>
      </c>
      <c r="F101" s="96">
        <v>15005.89</v>
      </c>
      <c r="G101" s="96">
        <v>17354.22</v>
      </c>
      <c r="H101" s="96">
        <v>17614.53</v>
      </c>
      <c r="I101" s="96">
        <v>17878.75</v>
      </c>
    </row>
    <row r="102" spans="1:9" x14ac:dyDescent="0.25">
      <c r="A102" s="186">
        <v>31</v>
      </c>
      <c r="B102" s="187"/>
      <c r="C102" s="188"/>
      <c r="D102" s="58" t="s">
        <v>10</v>
      </c>
      <c r="E102" s="96">
        <v>9906.5499999999993</v>
      </c>
      <c r="F102" s="96">
        <v>15005.89</v>
      </c>
      <c r="G102" s="96">
        <v>17354.22</v>
      </c>
      <c r="H102" s="96">
        <v>17614.53</v>
      </c>
      <c r="I102" s="96">
        <v>17878.75</v>
      </c>
    </row>
    <row r="103" spans="1:9" x14ac:dyDescent="0.25">
      <c r="A103" s="190" t="s">
        <v>85</v>
      </c>
      <c r="B103" s="191"/>
      <c r="C103" s="192"/>
      <c r="D103" s="90" t="s">
        <v>86</v>
      </c>
      <c r="E103" s="96">
        <v>284.42</v>
      </c>
      <c r="F103" s="96">
        <v>463.24</v>
      </c>
      <c r="G103" s="96">
        <v>909.5</v>
      </c>
      <c r="H103" s="96">
        <v>923.14</v>
      </c>
      <c r="I103" s="96">
        <v>936.99</v>
      </c>
    </row>
    <row r="104" spans="1:9" x14ac:dyDescent="0.25">
      <c r="A104" s="176">
        <v>3</v>
      </c>
      <c r="B104" s="177"/>
      <c r="C104" s="178"/>
      <c r="D104" s="58" t="s">
        <v>9</v>
      </c>
      <c r="E104" s="96">
        <v>284.42</v>
      </c>
      <c r="F104" s="96">
        <v>463.24</v>
      </c>
      <c r="G104" s="96">
        <v>909.5</v>
      </c>
      <c r="H104" s="96">
        <v>923.14</v>
      </c>
      <c r="I104" s="96">
        <v>936.99</v>
      </c>
    </row>
    <row r="105" spans="1:9" x14ac:dyDescent="0.25">
      <c r="A105" s="186">
        <v>31</v>
      </c>
      <c r="B105" s="187"/>
      <c r="C105" s="188"/>
      <c r="D105" s="58" t="s">
        <v>10</v>
      </c>
      <c r="E105" s="96">
        <v>284.42</v>
      </c>
      <c r="F105" s="96">
        <v>463.24</v>
      </c>
      <c r="G105" s="96">
        <v>909.5</v>
      </c>
      <c r="H105" s="96">
        <v>923.14</v>
      </c>
      <c r="I105" s="96">
        <v>936.99</v>
      </c>
    </row>
    <row r="106" spans="1:9" x14ac:dyDescent="0.25">
      <c r="A106" s="173" t="s">
        <v>102</v>
      </c>
      <c r="B106" s="174"/>
      <c r="C106" s="175"/>
      <c r="D106" s="90" t="s">
        <v>103</v>
      </c>
      <c r="E106" s="96">
        <v>5794.18</v>
      </c>
      <c r="F106" s="96">
        <v>6984.23</v>
      </c>
      <c r="G106" s="96">
        <v>5512</v>
      </c>
      <c r="H106" s="96">
        <v>5594.68</v>
      </c>
      <c r="I106" s="96">
        <v>5678.6</v>
      </c>
    </row>
    <row r="107" spans="1:9" x14ac:dyDescent="0.25">
      <c r="A107" s="176">
        <v>3</v>
      </c>
      <c r="B107" s="177"/>
      <c r="C107" s="178"/>
      <c r="D107" s="58" t="s">
        <v>9</v>
      </c>
      <c r="E107" s="96">
        <v>5794.18</v>
      </c>
      <c r="F107" s="96">
        <v>6984.23</v>
      </c>
      <c r="G107" s="96">
        <v>5512</v>
      </c>
      <c r="H107" s="96">
        <v>5594.68</v>
      </c>
      <c r="I107" s="96">
        <v>5678.6</v>
      </c>
    </row>
    <row r="108" spans="1:9" x14ac:dyDescent="0.25">
      <c r="A108" s="186">
        <v>31</v>
      </c>
      <c r="B108" s="187"/>
      <c r="C108" s="188"/>
      <c r="D108" s="58" t="s">
        <v>10</v>
      </c>
      <c r="E108" s="96">
        <v>5794.18</v>
      </c>
      <c r="F108" s="96">
        <v>6984.23</v>
      </c>
      <c r="G108" s="96">
        <v>5512</v>
      </c>
      <c r="H108" s="96">
        <v>5594.68</v>
      </c>
      <c r="I108" s="96">
        <v>5678.6</v>
      </c>
    </row>
    <row r="109" spans="1:9" ht="15.75" x14ac:dyDescent="0.25">
      <c r="A109" s="198" t="s">
        <v>113</v>
      </c>
      <c r="B109" s="199"/>
      <c r="C109" s="199"/>
      <c r="D109" s="200"/>
      <c r="E109" s="118">
        <f>E37+E8</f>
        <v>1811096.44</v>
      </c>
      <c r="F109" s="119">
        <f>F37+F8</f>
        <v>1583249.85</v>
      </c>
      <c r="G109" s="119">
        <v>1710923.48</v>
      </c>
      <c r="H109" s="119">
        <v>1736587.32</v>
      </c>
      <c r="I109" s="119">
        <v>1762636.1400000001</v>
      </c>
    </row>
  </sheetData>
  <mergeCells count="101">
    <mergeCell ref="A40:C40"/>
    <mergeCell ref="A41:C41"/>
    <mergeCell ref="A37:C37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91:C91"/>
    <mergeCell ref="A92:C92"/>
    <mergeCell ref="A93:C93"/>
    <mergeCell ref="A94:C94"/>
    <mergeCell ref="A84:C84"/>
    <mergeCell ref="A85:C85"/>
    <mergeCell ref="A86:C86"/>
    <mergeCell ref="A109:D109"/>
    <mergeCell ref="A105:C105"/>
    <mergeCell ref="A106:C106"/>
    <mergeCell ref="A107:C107"/>
    <mergeCell ref="A108:C108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90:C90"/>
    <mergeCell ref="A82:C82"/>
    <mergeCell ref="A83:C83"/>
    <mergeCell ref="A87:C87"/>
    <mergeCell ref="A88:C88"/>
    <mergeCell ref="A89:C89"/>
    <mergeCell ref="A80:C80"/>
    <mergeCell ref="A81:C81"/>
    <mergeCell ref="A72:C72"/>
    <mergeCell ref="A73:C73"/>
    <mergeCell ref="A74:C74"/>
    <mergeCell ref="A76:C76"/>
    <mergeCell ref="A77:C77"/>
    <mergeCell ref="A78:C78"/>
    <mergeCell ref="A79:C79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9:C49"/>
    <mergeCell ref="A50:C50"/>
    <mergeCell ref="A51:C51"/>
    <mergeCell ref="A35:C35"/>
    <mergeCell ref="A36:C36"/>
    <mergeCell ref="A42:C42"/>
    <mergeCell ref="B44:C44"/>
    <mergeCell ref="A45:C45"/>
    <mergeCell ref="A46:C46"/>
    <mergeCell ref="A47:C47"/>
    <mergeCell ref="A48:C48"/>
    <mergeCell ref="A38:C38"/>
    <mergeCell ref="A39:C39"/>
    <mergeCell ref="A7:C7"/>
    <mergeCell ref="A1:I1"/>
    <mergeCell ref="A3:I3"/>
    <mergeCell ref="A5:C5"/>
    <mergeCell ref="A6:D6"/>
    <mergeCell ref="A8:C8"/>
    <mergeCell ref="A9:C9"/>
    <mergeCell ref="A11:C11"/>
    <mergeCell ref="A10:C10"/>
    <mergeCell ref="A33:C33"/>
    <mergeCell ref="A20:C20"/>
    <mergeCell ref="A21:C21"/>
    <mergeCell ref="A22:C22"/>
    <mergeCell ref="A34:C34"/>
    <mergeCell ref="A12:C12"/>
    <mergeCell ref="A32:C32"/>
    <mergeCell ref="A13:C13"/>
    <mergeCell ref="A16:C16"/>
    <mergeCell ref="A19:C19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2023-09-07T12:06:01Z</cp:lastPrinted>
  <dcterms:created xsi:type="dcterms:W3CDTF">2022-08-12T12:51:27Z</dcterms:created>
  <dcterms:modified xsi:type="dcterms:W3CDTF">2025-10-17T09:50:21Z</dcterms:modified>
</cp:coreProperties>
</file>